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ReportsGenerator\"/>
    </mc:Choice>
  </mc:AlternateContent>
  <xr:revisionPtr revIDLastSave="0" documentId="13_ncr:1_{006F062F-AE02-4191-8F32-CF52D7C74BF3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Identyfikacja" sheetId="1" r:id="rId1"/>
    <sheet name="Klasyfikacj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4" i="2" l="1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AB60" i="2" s="1"/>
  <c r="D482" i="2"/>
  <c r="Z62" i="2" s="1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AA69" i="2" s="1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Q49" i="2" s="1"/>
  <c r="P49" i="2" s="1"/>
  <c r="T49" i="2" s="1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AB35" i="2" s="1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Q40" i="2" s="1"/>
  <c r="D330" i="2"/>
  <c r="D329" i="2"/>
  <c r="D328" i="2"/>
  <c r="D327" i="2"/>
  <c r="D326" i="2"/>
  <c r="D325" i="2"/>
  <c r="D324" i="2"/>
  <c r="D323" i="2"/>
  <c r="D322" i="2"/>
  <c r="D321" i="2"/>
  <c r="R40" i="2" s="1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Q30" i="2" s="1"/>
  <c r="P30" i="2" s="1"/>
  <c r="T30" i="2" s="1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Z27" i="2" s="1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Z25" i="2" s="1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Q17" i="2" s="1"/>
  <c r="P17" i="2" s="1"/>
  <c r="T17" i="2" s="1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AB16" i="2" s="1"/>
  <c r="D144" i="2"/>
  <c r="D143" i="2"/>
  <c r="D142" i="2"/>
  <c r="D141" i="2"/>
  <c r="D140" i="2"/>
  <c r="D139" i="2"/>
  <c r="R18" i="2" s="1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R16" i="2" s="1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Z8" i="2" s="1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S76" i="2"/>
  <c r="R76" i="2"/>
  <c r="Q76" i="2"/>
  <c r="P76" i="2" s="1"/>
  <c r="T76" i="2" s="1"/>
  <c r="D76" i="2"/>
  <c r="AB75" i="2"/>
  <c r="Z75" i="2"/>
  <c r="D75" i="2"/>
  <c r="AB74" i="2"/>
  <c r="AA74" i="2"/>
  <c r="Z74" i="2"/>
  <c r="S74" i="2"/>
  <c r="R74" i="2"/>
  <c r="D74" i="2"/>
  <c r="AB73" i="2"/>
  <c r="AA73" i="2"/>
  <c r="S73" i="2"/>
  <c r="D73" i="2"/>
  <c r="AB72" i="2"/>
  <c r="S72" i="2"/>
  <c r="R72" i="2"/>
  <c r="D72" i="2"/>
  <c r="AA71" i="2"/>
  <c r="D71" i="2"/>
  <c r="AB70" i="2"/>
  <c r="Z70" i="2"/>
  <c r="S70" i="2"/>
  <c r="D70" i="2"/>
  <c r="AB69" i="2"/>
  <c r="S69" i="2"/>
  <c r="R69" i="2"/>
  <c r="Q69" i="2"/>
  <c r="D69" i="2"/>
  <c r="S68" i="2"/>
  <c r="Q68" i="2"/>
  <c r="D68" i="2"/>
  <c r="D67" i="2"/>
  <c r="D66" i="2"/>
  <c r="S65" i="2"/>
  <c r="R65" i="2"/>
  <c r="Q65" i="2"/>
  <c r="D65" i="2"/>
  <c r="AB64" i="2"/>
  <c r="AA64" i="2"/>
  <c r="Z64" i="2"/>
  <c r="R64" i="2"/>
  <c r="D64" i="2"/>
  <c r="AB63" i="2"/>
  <c r="AA63" i="2"/>
  <c r="Z63" i="2"/>
  <c r="S63" i="2"/>
  <c r="R63" i="2"/>
  <c r="D63" i="2"/>
  <c r="AB62" i="2"/>
  <c r="AA62" i="2"/>
  <c r="S62" i="2"/>
  <c r="Q62" i="2"/>
  <c r="D62" i="2"/>
  <c r="AB61" i="2"/>
  <c r="AA61" i="2"/>
  <c r="S61" i="2"/>
  <c r="R61" i="2"/>
  <c r="Q61" i="2"/>
  <c r="D61" i="2"/>
  <c r="AA60" i="2"/>
  <c r="Z60" i="2"/>
  <c r="S60" i="2"/>
  <c r="R60" i="2"/>
  <c r="Q60" i="2"/>
  <c r="P60" i="2" s="1"/>
  <c r="T60" i="2" s="1"/>
  <c r="D60" i="2"/>
  <c r="AB59" i="2"/>
  <c r="AA59" i="2"/>
  <c r="Z59" i="2"/>
  <c r="Y59" i="2" s="1"/>
  <c r="AC59" i="2" s="1"/>
  <c r="S59" i="2"/>
  <c r="R59" i="2"/>
  <c r="D59" i="2"/>
  <c r="AB58" i="2"/>
  <c r="Z58" i="2"/>
  <c r="S58" i="2"/>
  <c r="R58" i="2"/>
  <c r="Q58" i="2"/>
  <c r="D58" i="2"/>
  <c r="AB57" i="2"/>
  <c r="AA57" i="2"/>
  <c r="S57" i="2"/>
  <c r="R57" i="2"/>
  <c r="Q57" i="2"/>
  <c r="D57" i="2"/>
  <c r="D56" i="2"/>
  <c r="D55" i="2"/>
  <c r="S54" i="2"/>
  <c r="R54" i="2"/>
  <c r="Q54" i="2"/>
  <c r="D54" i="2"/>
  <c r="AB53" i="2"/>
  <c r="AA53" i="2"/>
  <c r="Z53" i="2"/>
  <c r="Y53" i="2"/>
  <c r="AC53" i="2" s="1"/>
  <c r="S53" i="2"/>
  <c r="R53" i="2"/>
  <c r="D53" i="2"/>
  <c r="AB52" i="2"/>
  <c r="AA52" i="2"/>
  <c r="Z52" i="2"/>
  <c r="S52" i="2"/>
  <c r="R52" i="2"/>
  <c r="D52" i="2"/>
  <c r="AB51" i="2"/>
  <c r="AA51" i="2"/>
  <c r="S51" i="2"/>
  <c r="R51" i="2"/>
  <c r="D51" i="2"/>
  <c r="AB50" i="2"/>
  <c r="S50" i="2"/>
  <c r="R50" i="2"/>
  <c r="Q50" i="2"/>
  <c r="D50" i="2"/>
  <c r="AB49" i="2"/>
  <c r="AA49" i="2"/>
  <c r="Z49" i="2"/>
  <c r="S49" i="2"/>
  <c r="R49" i="2"/>
  <c r="D49" i="2"/>
  <c r="AB48" i="2"/>
  <c r="AA48" i="2"/>
  <c r="Z48" i="2"/>
  <c r="S48" i="2"/>
  <c r="R48" i="2"/>
  <c r="D48" i="2"/>
  <c r="AB47" i="2"/>
  <c r="AA47" i="2"/>
  <c r="S47" i="2"/>
  <c r="R47" i="2"/>
  <c r="Q47" i="2"/>
  <c r="D47" i="2"/>
  <c r="AB46" i="2"/>
  <c r="AA46" i="2"/>
  <c r="S46" i="2"/>
  <c r="R46" i="2"/>
  <c r="Q46" i="2"/>
  <c r="D46" i="2"/>
  <c r="D45" i="2"/>
  <c r="Q8" i="2" s="1"/>
  <c r="P8" i="2" s="1"/>
  <c r="T8" i="2" s="1"/>
  <c r="D44" i="2"/>
  <c r="S43" i="2"/>
  <c r="R43" i="2"/>
  <c r="Q43" i="2"/>
  <c r="D43" i="2"/>
  <c r="AB42" i="2"/>
  <c r="AA42" i="2"/>
  <c r="Z42" i="2"/>
  <c r="D42" i="2"/>
  <c r="AB41" i="2"/>
  <c r="AA41" i="2"/>
  <c r="Z41" i="2"/>
  <c r="S41" i="2"/>
  <c r="R41" i="2"/>
  <c r="Q41" i="2"/>
  <c r="P41" i="2" s="1"/>
  <c r="T41" i="2" s="1"/>
  <c r="D41" i="2"/>
  <c r="AB40" i="2"/>
  <c r="AA40" i="2"/>
  <c r="Z40" i="2"/>
  <c r="Y40" i="2" s="1"/>
  <c r="AC40" i="2" s="1"/>
  <c r="S40" i="2"/>
  <c r="D40" i="2"/>
  <c r="AB39" i="2"/>
  <c r="S39" i="2"/>
  <c r="R39" i="2"/>
  <c r="Q39" i="2"/>
  <c r="P39" i="2" s="1"/>
  <c r="T39" i="2" s="1"/>
  <c r="D39" i="2"/>
  <c r="AA38" i="2"/>
  <c r="Z38" i="2"/>
  <c r="R38" i="2"/>
  <c r="Q38" i="2"/>
  <c r="P38" i="2" s="1"/>
  <c r="T38" i="2" s="1"/>
  <c r="D38" i="2"/>
  <c r="AB37" i="2"/>
  <c r="AA37" i="2"/>
  <c r="Z37" i="2"/>
  <c r="S37" i="2"/>
  <c r="D37" i="2"/>
  <c r="AB36" i="2"/>
  <c r="AA36" i="2"/>
  <c r="S36" i="2"/>
  <c r="R36" i="2"/>
  <c r="Q36" i="2"/>
  <c r="D36" i="2"/>
  <c r="AA35" i="2"/>
  <c r="S35" i="2"/>
  <c r="R35" i="2"/>
  <c r="Q35" i="2"/>
  <c r="P35" i="2" s="1"/>
  <c r="T35" i="2" s="1"/>
  <c r="D35" i="2"/>
  <c r="AA75" i="2" s="1"/>
  <c r="D34" i="2"/>
  <c r="D33" i="2"/>
  <c r="S32" i="2"/>
  <c r="R32" i="2"/>
  <c r="Q32" i="2"/>
  <c r="D32" i="2"/>
  <c r="AB31" i="2"/>
  <c r="AA31" i="2"/>
  <c r="Z31" i="2"/>
  <c r="Y31" i="2" s="1"/>
  <c r="AC31" i="2" s="1"/>
  <c r="S31" i="2"/>
  <c r="R31" i="2"/>
  <c r="D31" i="2"/>
  <c r="AB30" i="2"/>
  <c r="AA30" i="2"/>
  <c r="Z30" i="2"/>
  <c r="S30" i="2"/>
  <c r="R30" i="2"/>
  <c r="D30" i="2"/>
  <c r="AB29" i="2"/>
  <c r="AA29" i="2"/>
  <c r="S29" i="2"/>
  <c r="R29" i="2"/>
  <c r="D29" i="2"/>
  <c r="AB28" i="2"/>
  <c r="S28" i="2"/>
  <c r="R28" i="2"/>
  <c r="Q28" i="2"/>
  <c r="D28" i="2"/>
  <c r="AB27" i="2"/>
  <c r="AA27" i="2"/>
  <c r="S27" i="2"/>
  <c r="R27" i="2"/>
  <c r="Q27" i="2"/>
  <c r="D27" i="2"/>
  <c r="AB26" i="2"/>
  <c r="AA26" i="2"/>
  <c r="Z26" i="2"/>
  <c r="S26" i="2"/>
  <c r="R26" i="2"/>
  <c r="D26" i="2"/>
  <c r="AB25" i="2"/>
  <c r="AA25" i="2"/>
  <c r="S25" i="2"/>
  <c r="R25" i="2"/>
  <c r="Q25" i="2"/>
  <c r="D25" i="2"/>
  <c r="AB24" i="2"/>
  <c r="AA24" i="2"/>
  <c r="S24" i="2"/>
  <c r="R24" i="2"/>
  <c r="Q24" i="2"/>
  <c r="D24" i="2"/>
  <c r="D23" i="2"/>
  <c r="D22" i="2"/>
  <c r="S21" i="2"/>
  <c r="R21" i="2"/>
  <c r="Q21" i="2"/>
  <c r="D21" i="2"/>
  <c r="AB20" i="2"/>
  <c r="AA20" i="2"/>
  <c r="Z20" i="2"/>
  <c r="Y20" i="2" s="1"/>
  <c r="AC20" i="2" s="1"/>
  <c r="R20" i="2"/>
  <c r="D20" i="2"/>
  <c r="AB19" i="2"/>
  <c r="AA19" i="2"/>
  <c r="Z19" i="2"/>
  <c r="S19" i="2"/>
  <c r="R19" i="2"/>
  <c r="Q19" i="2"/>
  <c r="P19" i="2" s="1"/>
  <c r="T19" i="2" s="1"/>
  <c r="D19" i="2"/>
  <c r="AB18" i="2"/>
  <c r="AA18" i="2"/>
  <c r="Z18" i="2"/>
  <c r="S18" i="2"/>
  <c r="Q18" i="2"/>
  <c r="D18" i="2"/>
  <c r="AB17" i="2"/>
  <c r="AA17" i="2"/>
  <c r="S17" i="2"/>
  <c r="R17" i="2"/>
  <c r="D17" i="2"/>
  <c r="AA16" i="2"/>
  <c r="S16" i="2"/>
  <c r="Q16" i="2"/>
  <c r="D16" i="2"/>
  <c r="AB15" i="2"/>
  <c r="AA15" i="2"/>
  <c r="Z15" i="2"/>
  <c r="S15" i="2"/>
  <c r="R15" i="2"/>
  <c r="D15" i="2"/>
  <c r="AB14" i="2"/>
  <c r="AA14" i="2"/>
  <c r="Z14" i="2"/>
  <c r="S14" i="2"/>
  <c r="R14" i="2"/>
  <c r="P14" i="2" s="1"/>
  <c r="T14" i="2" s="1"/>
  <c r="Q14" i="2"/>
  <c r="D14" i="2"/>
  <c r="AB13" i="2"/>
  <c r="Z13" i="2"/>
  <c r="S13" i="2"/>
  <c r="R13" i="2"/>
  <c r="Q13" i="2"/>
  <c r="D13" i="2"/>
  <c r="D12" i="2"/>
  <c r="D11" i="2"/>
  <c r="S10" i="2"/>
  <c r="R10" i="2"/>
  <c r="D10" i="2"/>
  <c r="AB9" i="2"/>
  <c r="Z9" i="2"/>
  <c r="S9" i="2"/>
  <c r="R9" i="2"/>
  <c r="D9" i="2"/>
  <c r="AB8" i="2"/>
  <c r="AA8" i="2"/>
  <c r="S8" i="2"/>
  <c r="R8" i="2"/>
  <c r="D8" i="2"/>
  <c r="AB7" i="2"/>
  <c r="AA7" i="2"/>
  <c r="S7" i="2"/>
  <c r="D7" i="2"/>
  <c r="AB6" i="2"/>
  <c r="AA6" i="2"/>
  <c r="S6" i="2"/>
  <c r="R6" i="2"/>
  <c r="Q6" i="2"/>
  <c r="D6" i="2"/>
  <c r="AA70" i="2" s="1"/>
  <c r="AB5" i="2"/>
  <c r="AA5" i="2"/>
  <c r="S5" i="2"/>
  <c r="D5" i="2"/>
  <c r="AB4" i="2"/>
  <c r="Z4" i="2"/>
  <c r="S4" i="2"/>
  <c r="D4" i="2"/>
  <c r="AB3" i="2"/>
  <c r="AA3" i="2"/>
  <c r="S3" i="2"/>
  <c r="R3" i="2"/>
  <c r="Q3" i="2"/>
  <c r="D3" i="2"/>
  <c r="AB2" i="2"/>
  <c r="S2" i="2"/>
  <c r="Q2" i="2"/>
  <c r="D2" i="2"/>
  <c r="Q20" i="2" l="1"/>
  <c r="P20" i="2" s="1"/>
  <c r="T20" i="2" s="1"/>
  <c r="Q15" i="2"/>
  <c r="P15" i="2" s="1"/>
  <c r="T15" i="2" s="1"/>
  <c r="Z16" i="2"/>
  <c r="Y16" i="2" s="1"/>
  <c r="AC16" i="2" s="1"/>
  <c r="Q31" i="2"/>
  <c r="P31" i="2" s="1"/>
  <c r="T31" i="2" s="1"/>
  <c r="Z24" i="2"/>
  <c r="Y24" i="2" s="1"/>
  <c r="AC24" i="2" s="1"/>
  <c r="AA72" i="2"/>
  <c r="Q42" i="2"/>
  <c r="AA39" i="2"/>
  <c r="S75" i="2"/>
  <c r="Q37" i="2"/>
  <c r="Q48" i="2"/>
  <c r="Q51" i="2"/>
  <c r="P51" i="2" s="1"/>
  <c r="T51" i="2" s="1"/>
  <c r="Q53" i="2"/>
  <c r="P53" i="2" s="1"/>
  <c r="T53" i="2" s="1"/>
  <c r="AA50" i="2"/>
  <c r="Q52" i="2"/>
  <c r="P52" i="2" s="1"/>
  <c r="T52" i="2" s="1"/>
  <c r="Z61" i="2"/>
  <c r="Y61" i="2" s="1"/>
  <c r="AC61" i="2" s="1"/>
  <c r="Q59" i="2"/>
  <c r="S20" i="2"/>
  <c r="R71" i="2"/>
  <c r="AB68" i="2"/>
  <c r="R37" i="2"/>
  <c r="P37" i="2" s="1"/>
  <c r="T37" i="2" s="1"/>
  <c r="P40" i="2"/>
  <c r="T40" i="2" s="1"/>
  <c r="R75" i="2"/>
  <c r="Y13" i="2"/>
  <c r="AC13" i="2" s="1"/>
  <c r="P3" i="2"/>
  <c r="T3" i="2" s="1"/>
  <c r="AA4" i="2"/>
  <c r="Y4" i="2" s="1"/>
  <c r="AC4" i="2" s="1"/>
  <c r="P25" i="2"/>
  <c r="T25" i="2" s="1"/>
  <c r="P16" i="2"/>
  <c r="T16" i="2" s="1"/>
  <c r="Y19" i="2"/>
  <c r="AC19" i="2" s="1"/>
  <c r="S38" i="2"/>
  <c r="AA58" i="2"/>
  <c r="Y58" i="2" s="1"/>
  <c r="AC58" i="2" s="1"/>
  <c r="S71" i="2"/>
  <c r="R2" i="2"/>
  <c r="Z69" i="2"/>
  <c r="Y69" i="2" s="1"/>
  <c r="AC69" i="2" s="1"/>
  <c r="AA13" i="2"/>
  <c r="AA9" i="2"/>
  <c r="Y9" i="2" s="1"/>
  <c r="AC9" i="2" s="1"/>
  <c r="P27" i="2"/>
  <c r="T27" i="2" s="1"/>
  <c r="Y38" i="2"/>
  <c r="AC38" i="2" s="1"/>
  <c r="Q10" i="2"/>
  <c r="P10" i="2" s="1"/>
  <c r="T10" i="2" s="1"/>
  <c r="Y18" i="2"/>
  <c r="AC18" i="2" s="1"/>
  <c r="P24" i="2"/>
  <c r="T24" i="2" s="1"/>
  <c r="Z36" i="2"/>
  <c r="Y41" i="2"/>
  <c r="AC41" i="2" s="1"/>
  <c r="P65" i="2"/>
  <c r="T65" i="2" s="1"/>
  <c r="S64" i="2"/>
  <c r="R73" i="2"/>
  <c r="R70" i="2"/>
  <c r="Z28" i="2"/>
  <c r="R42" i="2"/>
  <c r="P42" i="2" s="1"/>
  <c r="T42" i="2" s="1"/>
  <c r="Z50" i="2"/>
  <c r="Q70" i="2"/>
  <c r="Q7" i="2"/>
  <c r="P18" i="2"/>
  <c r="T18" i="2" s="1"/>
  <c r="S42" i="2"/>
  <c r="Q5" i="2"/>
  <c r="Y25" i="2"/>
  <c r="AC25" i="2" s="1"/>
  <c r="Z3" i="2"/>
  <c r="Y27" i="2"/>
  <c r="AC27" i="2" s="1"/>
  <c r="P36" i="2"/>
  <c r="T36" i="2" s="1"/>
  <c r="Y42" i="2"/>
  <c r="AC42" i="2" s="1"/>
  <c r="Y62" i="2"/>
  <c r="AC62" i="2" s="1"/>
  <c r="P6" i="2"/>
  <c r="T6" i="2" s="1"/>
  <c r="P57" i="2"/>
  <c r="T57" i="2" s="1"/>
  <c r="Y50" i="2"/>
  <c r="AC50" i="2" s="1"/>
  <c r="Z72" i="2"/>
  <c r="Y72" i="2" s="1"/>
  <c r="AC72" i="2" s="1"/>
  <c r="Y14" i="2"/>
  <c r="AC14" i="2" s="1"/>
  <c r="Y26" i="2"/>
  <c r="AC26" i="2" s="1"/>
  <c r="Z29" i="2"/>
  <c r="Y29" i="2" s="1"/>
  <c r="AC29" i="2" s="1"/>
  <c r="Y30" i="2"/>
  <c r="AC30" i="2" s="1"/>
  <c r="Z35" i="2"/>
  <c r="Y35" i="2" s="1"/>
  <c r="AC35" i="2" s="1"/>
  <c r="Y36" i="2"/>
  <c r="AC36" i="2" s="1"/>
  <c r="P43" i="2"/>
  <c r="T43" i="2" s="1"/>
  <c r="P47" i="2"/>
  <c r="T47" i="2" s="1"/>
  <c r="Z51" i="2"/>
  <c r="Y51" i="2" s="1"/>
  <c r="AC51" i="2" s="1"/>
  <c r="Y52" i="2"/>
  <c r="AC52" i="2" s="1"/>
  <c r="Z57" i="2"/>
  <c r="Y57" i="2" s="1"/>
  <c r="AC57" i="2" s="1"/>
  <c r="Y60" i="2"/>
  <c r="AC60" i="2" s="1"/>
  <c r="AB71" i="2"/>
  <c r="Y74" i="2"/>
  <c r="AC74" i="2" s="1"/>
  <c r="Z71" i="2"/>
  <c r="Y71" i="2" s="1"/>
  <c r="AC71" i="2" s="1"/>
  <c r="Y15" i="2"/>
  <c r="AC15" i="2" s="1"/>
  <c r="AA28" i="2"/>
  <c r="Y37" i="2"/>
  <c r="AC37" i="2" s="1"/>
  <c r="Z46" i="2"/>
  <c r="Y46" i="2" s="1"/>
  <c r="AC46" i="2" s="1"/>
  <c r="Z47" i="2"/>
  <c r="Y47" i="2" s="1"/>
  <c r="AC47" i="2" s="1"/>
  <c r="Y48" i="2"/>
  <c r="AC48" i="2" s="1"/>
  <c r="Y49" i="2"/>
  <c r="AC49" i="2" s="1"/>
  <c r="Q64" i="2"/>
  <c r="P64" i="2" s="1"/>
  <c r="T64" i="2" s="1"/>
  <c r="R7" i="2"/>
  <c r="Z17" i="2"/>
  <c r="Y17" i="2" s="1"/>
  <c r="AC17" i="2" s="1"/>
  <c r="Q26" i="2"/>
  <c r="P26" i="2" s="1"/>
  <c r="T26" i="2" s="1"/>
  <c r="Z39" i="2"/>
  <c r="Y39" i="2" s="1"/>
  <c r="AC39" i="2" s="1"/>
  <c r="R5" i="2"/>
  <c r="Q71" i="2"/>
  <c r="P71" i="2" s="1"/>
  <c r="T71" i="2" s="1"/>
  <c r="P61" i="2"/>
  <c r="T61" i="2" s="1"/>
  <c r="Q63" i="2"/>
  <c r="P63" i="2" s="1"/>
  <c r="T63" i="2" s="1"/>
  <c r="P69" i="2"/>
  <c r="T69" i="2" s="1"/>
  <c r="Q72" i="2"/>
  <c r="P72" i="2" s="1"/>
  <c r="T72" i="2" s="1"/>
  <c r="Z2" i="2"/>
  <c r="AB38" i="2"/>
  <c r="Z73" i="2"/>
  <c r="Y73" i="2" s="1"/>
  <c r="AC73" i="2" s="1"/>
  <c r="R62" i="2"/>
  <c r="P62" i="2" s="1"/>
  <c r="T62" i="2" s="1"/>
  <c r="Z7" i="2"/>
  <c r="Y7" i="2" s="1"/>
  <c r="AC7" i="2" s="1"/>
  <c r="Y8" i="2"/>
  <c r="AC8" i="2" s="1"/>
  <c r="P28" i="2"/>
  <c r="T28" i="2" s="1"/>
  <c r="Q29" i="2"/>
  <c r="P29" i="2" s="1"/>
  <c r="T29" i="2" s="1"/>
  <c r="Z6" i="2"/>
  <c r="Y6" i="2" s="1"/>
  <c r="AC6" i="2" s="1"/>
  <c r="P50" i="2"/>
  <c r="T50" i="2" s="1"/>
  <c r="P58" i="2"/>
  <c r="T58" i="2" s="1"/>
  <c r="P59" i="2"/>
  <c r="T59" i="2" s="1"/>
  <c r="Y64" i="2"/>
  <c r="AC64" i="2" s="1"/>
  <c r="P2" i="2"/>
  <c r="T2" i="2" s="1"/>
  <c r="Y3" i="2"/>
  <c r="AC3" i="2" s="1"/>
  <c r="P13" i="2"/>
  <c r="T13" i="2" s="1"/>
  <c r="P21" i="2"/>
  <c r="T21" i="2" s="1"/>
  <c r="P32" i="2"/>
  <c r="T32" i="2" s="1"/>
  <c r="P46" i="2"/>
  <c r="T46" i="2" s="1"/>
  <c r="P54" i="2"/>
  <c r="T54" i="2" s="1"/>
  <c r="Y63" i="2"/>
  <c r="AC63" i="2" s="1"/>
  <c r="Q73" i="2"/>
  <c r="P73" i="2" s="1"/>
  <c r="T73" i="2" s="1"/>
  <c r="P48" i="2"/>
  <c r="T48" i="2" s="1"/>
  <c r="Y70" i="2"/>
  <c r="AC70" i="2" s="1"/>
  <c r="Y75" i="2"/>
  <c r="AC75" i="2" s="1"/>
  <c r="R68" i="2"/>
  <c r="P68" i="2" s="1"/>
  <c r="T68" i="2" s="1"/>
  <c r="Q74" i="2"/>
  <c r="P74" i="2" s="1"/>
  <c r="T74" i="2" s="1"/>
  <c r="Q9" i="2"/>
  <c r="P9" i="2" s="1"/>
  <c r="T9" i="2" s="1"/>
  <c r="Z68" i="2"/>
  <c r="Q75" i="2"/>
  <c r="P75" i="2" s="1"/>
  <c r="T75" i="2" s="1"/>
  <c r="AA2" i="2"/>
  <c r="Q4" i="2"/>
  <c r="Z5" i="2"/>
  <c r="Y5" i="2" s="1"/>
  <c r="AC5" i="2" s="1"/>
  <c r="AA68" i="2"/>
  <c r="R4" i="2"/>
  <c r="Y28" i="2" l="1"/>
  <c r="AC28" i="2" s="1"/>
  <c r="P70" i="2"/>
  <c r="T70" i="2" s="1"/>
  <c r="P7" i="2"/>
  <c r="T7" i="2" s="1"/>
  <c r="P5" i="2"/>
  <c r="T5" i="2" s="1"/>
  <c r="Y2" i="2"/>
  <c r="AC2" i="2" s="1"/>
  <c r="P4" i="2"/>
  <c r="T4" i="2" s="1"/>
  <c r="Y68" i="2"/>
  <c r="AC68" i="2" s="1"/>
</calcChain>
</file>

<file path=xl/sharedStrings.xml><?xml version="1.0" encoding="utf-8"?>
<sst xmlns="http://schemas.openxmlformats.org/spreadsheetml/2006/main" count="1259" uniqueCount="552">
  <si>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</si>
  <si>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</si>
  <si>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</si>
  <si>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</si>
  <si>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</si>
  <si>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</si>
  <si>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</si>
  <si>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</si>
  <si>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</si>
  <si>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</si>
  <si>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</si>
  <si>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</si>
  <si>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</si>
  <si>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</si>
  <si>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</si>
  <si>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</si>
  <si>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</si>
  <si>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</si>
  <si>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</si>
  <si>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FSWMU68</t>
  </si>
  <si>
    <t>PO7UU72</t>
  </si>
  <si>
    <t>FSWE627</t>
  </si>
  <si>
    <t>FSL106AU</t>
  </si>
  <si>
    <t>FSWLP38</t>
  </si>
  <si>
    <t>FSWNF62</t>
  </si>
  <si>
    <t>FSW79VN</t>
  </si>
  <si>
    <t>Suma:</t>
  </si>
  <si>
    <t>PKARN16</t>
  </si>
  <si>
    <t>GD460XS</t>
  </si>
  <si>
    <t>PWL26662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</si>
  <si>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</si>
  <si>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POBRN04</t>
  </si>
  <si>
    <t>P1WOGA</t>
  </si>
  <si>
    <t>FSW16NF</t>
  </si>
  <si>
    <t>FSWMY26</t>
  </si>
  <si>
    <t>FSW82KV</t>
  </si>
  <si>
    <t>KA4047CA</t>
  </si>
  <si>
    <t>FMI55053</t>
  </si>
  <si>
    <t>FSL82YL</t>
  </si>
  <si>
    <t>FSWAT32</t>
  </si>
  <si>
    <t>FSU33988</t>
  </si>
  <si>
    <t>BK1169IA</t>
  </si>
  <si>
    <t>FSWRC59</t>
  </si>
  <si>
    <t>FSWLL85</t>
  </si>
  <si>
    <t>PWL60242</t>
  </si>
  <si>
    <t>FSWKM08</t>
  </si>
  <si>
    <t>FSWMA65</t>
  </si>
  <si>
    <t>FSWLT55</t>
  </si>
  <si>
    <t>PO8TV14</t>
  </si>
  <si>
    <t>NPI01074</t>
  </si>
  <si>
    <t>FSW80KW</t>
  </si>
  <si>
    <t>FSWPN79</t>
  </si>
  <si>
    <t>LC83814</t>
  </si>
  <si>
    <t>FSWRP21</t>
  </si>
  <si>
    <t>PZ3P524</t>
  </si>
  <si>
    <t>FSWMU40</t>
  </si>
  <si>
    <t>PZ3P522</t>
  </si>
  <si>
    <t>WB4908U</t>
  </si>
  <si>
    <t>WPR7887N</t>
  </si>
  <si>
    <t>WPR6737M</t>
  </si>
  <si>
    <t>AI1882PA</t>
  </si>
  <si>
    <t>PZ098SL</t>
  </si>
  <si>
    <t>PZ131XP</t>
  </si>
  <si>
    <t>WPR5169M</t>
  </si>
  <si>
    <t>PGO47128</t>
  </si>
  <si>
    <t>BS6740A</t>
  </si>
  <si>
    <t>PK8511G</t>
  </si>
  <si>
    <t>FSWNL11</t>
  </si>
  <si>
    <t>FSWHY01</t>
  </si>
  <si>
    <t>FSW83VY</t>
  </si>
  <si>
    <t>POBJT28</t>
  </si>
  <si>
    <t>BI179GE</t>
  </si>
  <si>
    <t>BI356GN</t>
  </si>
  <si>
    <t>FZI91760</t>
  </si>
  <si>
    <t>FNW40290</t>
  </si>
  <si>
    <t>FG3492H</t>
  </si>
  <si>
    <t>FSU26687</t>
  </si>
  <si>
    <t>FSWMF58</t>
  </si>
  <si>
    <t>PSZ92036</t>
  </si>
  <si>
    <t>FSWEY36</t>
  </si>
  <si>
    <t>WOBJS45</t>
  </si>
  <si>
    <t>NV715R</t>
  </si>
  <si>
    <t>BAU23974</t>
  </si>
  <si>
    <t>FSWHF51</t>
  </si>
  <si>
    <t>PZ920PF</t>
  </si>
  <si>
    <t>WPR4582P</t>
  </si>
  <si>
    <t>FZ1955M</t>
  </si>
  <si>
    <t>FSWRJ87</t>
  </si>
  <si>
    <t>FZI76912</t>
  </si>
  <si>
    <t>BKF5564</t>
  </si>
  <si>
    <t>FSWJA18</t>
  </si>
  <si>
    <t>FSW78WK</t>
  </si>
  <si>
    <t>FSW55NF</t>
  </si>
  <si>
    <t>FSWRC29</t>
  </si>
  <si>
    <t>BI200FL</t>
  </si>
  <si>
    <t>FSWGV76</t>
  </si>
  <si>
    <t>FSWKV38</t>
  </si>
  <si>
    <t>HBBB952</t>
  </si>
  <si>
    <t>FSWPC37</t>
  </si>
  <si>
    <t>FSWRJ22</t>
  </si>
  <si>
    <t>FSWKC28</t>
  </si>
  <si>
    <t>FSWNP37</t>
  </si>
  <si>
    <t>FSWEL33</t>
  </si>
  <si>
    <t>FSU32296</t>
  </si>
  <si>
    <t>FSW62MP</t>
  </si>
  <si>
    <t>DKL30352</t>
  </si>
  <si>
    <t>BC5118MK</t>
  </si>
  <si>
    <t>FSWFF46</t>
  </si>
  <si>
    <t>FSWKC31</t>
  </si>
  <si>
    <t>WGM3571H</t>
  </si>
  <si>
    <t>FGW8HK2</t>
  </si>
  <si>
    <t>FSW85VH</t>
  </si>
  <si>
    <t>FSWCA58</t>
  </si>
  <si>
    <t>FSWKA95</t>
  </si>
  <si>
    <t>FSW46VH</t>
  </si>
  <si>
    <t>FSWPV07</t>
  </si>
  <si>
    <t>WPZ22207</t>
  </si>
  <si>
    <t>FSWJW11</t>
  </si>
  <si>
    <t>FZ9958S</t>
  </si>
  <si>
    <t>FZ6937N</t>
  </si>
  <si>
    <t>SLUEF94</t>
  </si>
  <si>
    <t>FSWPE14</t>
  </si>
  <si>
    <t>LBL47511</t>
  </si>
  <si>
    <t>OSPK3103</t>
  </si>
  <si>
    <t>KN4947C</t>
  </si>
  <si>
    <t>PWR939FG</t>
  </si>
  <si>
    <t>PZ25557</t>
  </si>
  <si>
    <t>FG2141P</t>
  </si>
  <si>
    <t>FSU36553</t>
  </si>
  <si>
    <t>KDA7E73</t>
  </si>
  <si>
    <t>FZ2581M</t>
  </si>
  <si>
    <t>FZ7105P</t>
  </si>
  <si>
    <t>WE5J859</t>
  </si>
  <si>
    <t>NNI25790</t>
  </si>
  <si>
    <t>MCL431</t>
  </si>
  <si>
    <t>PO4UW52</t>
  </si>
  <si>
    <t>CB572KY</t>
  </si>
  <si>
    <t>FSWRE45</t>
  </si>
  <si>
    <t>FSWEF45</t>
  </si>
  <si>
    <t>C4EUR06</t>
  </si>
  <si>
    <t>GDA18451</t>
  </si>
  <si>
    <t>DGL51747</t>
  </si>
  <si>
    <t>PK1458L</t>
  </si>
  <si>
    <t>FSWJS74</t>
  </si>
  <si>
    <t>FSWCE19</t>
  </si>
  <si>
    <t>PNT76846</t>
  </si>
  <si>
    <t>WW438GG</t>
  </si>
  <si>
    <t>WW397GG</t>
  </si>
  <si>
    <t>PMI21564</t>
  </si>
  <si>
    <t>FSWEV36</t>
  </si>
  <si>
    <t>FSWMY22</t>
  </si>
  <si>
    <t>MHI660</t>
  </si>
  <si>
    <t>0218II5</t>
  </si>
  <si>
    <t>FG6674N</t>
  </si>
  <si>
    <t>FSUJ809</t>
  </si>
  <si>
    <t>FZ7179S</t>
  </si>
  <si>
    <t>WND85235</t>
  </si>
  <si>
    <t>FSWNM24</t>
  </si>
  <si>
    <t>FZ3193S</t>
  </si>
  <si>
    <t>FZ6202S</t>
  </si>
  <si>
    <t>FSWNU16</t>
  </si>
  <si>
    <t>WJ9431J</t>
  </si>
  <si>
    <t>HFKS137</t>
  </si>
  <si>
    <t>FZ4786P</t>
  </si>
  <si>
    <t>NJ9253</t>
  </si>
  <si>
    <t>FSWEK15</t>
  </si>
  <si>
    <t>HPE744</t>
  </si>
  <si>
    <t>PSZ8082A</t>
  </si>
  <si>
    <t>FG6535M</t>
  </si>
  <si>
    <t>FSWMU69</t>
  </si>
  <si>
    <t>FSWRC54</t>
  </si>
  <si>
    <t>FSWGT57</t>
  </si>
  <si>
    <t>FSWRM80</t>
  </si>
  <si>
    <t>PLE04690</t>
  </si>
  <si>
    <t>FSWNY62</t>
  </si>
  <si>
    <t>WD1534S</t>
  </si>
  <si>
    <t>PGS40053</t>
  </si>
  <si>
    <t>PZ015TG</t>
  </si>
  <si>
    <t>WGM6628A</t>
  </si>
  <si>
    <t>FSL263CC</t>
  </si>
  <si>
    <t>NO7358X</t>
  </si>
  <si>
    <t>WML24860</t>
  </si>
  <si>
    <t>FSWCL64</t>
  </si>
  <si>
    <t>FSWGJ75</t>
  </si>
  <si>
    <t>FSU35636</t>
  </si>
  <si>
    <t>FSW83RS</t>
  </si>
  <si>
    <t>PO5SP25</t>
  </si>
  <si>
    <t>CT5064X</t>
  </si>
  <si>
    <t>nieuwzgledniony</t>
  </si>
  <si>
    <t>FZ0016P</t>
  </si>
  <si>
    <t>PO1WM29</t>
  </si>
  <si>
    <t>SK179SC</t>
  </si>
  <si>
    <t>PGN089JY</t>
  </si>
  <si>
    <t>FSWCS11</t>
  </si>
  <si>
    <t>FSD81671</t>
  </si>
  <si>
    <t>FZ0312E</t>
  </si>
  <si>
    <t>FSL481AA</t>
  </si>
  <si>
    <t>FZ6127P</t>
  </si>
  <si>
    <t>PTU8081F</t>
  </si>
  <si>
    <t>KOHH152</t>
  </si>
  <si>
    <t>FSW68NA</t>
  </si>
  <si>
    <t>FSU32868</t>
  </si>
  <si>
    <t>FSWAX97</t>
  </si>
  <si>
    <t>SC86566</t>
  </si>
  <si>
    <t>FSU36904</t>
  </si>
  <si>
    <t>PO5FE44</t>
  </si>
  <si>
    <t>WPL32455</t>
  </si>
  <si>
    <t>FSWHF86</t>
  </si>
  <si>
    <t>WGM8293F</t>
  </si>
  <si>
    <t>PO4PP74</t>
  </si>
  <si>
    <t>PGN998JM</t>
  </si>
  <si>
    <t>G9KALA</t>
  </si>
  <si>
    <t>CG2398F</t>
  </si>
  <si>
    <t>CIN9047E</t>
  </si>
  <si>
    <t>PO3MG74</t>
  </si>
  <si>
    <t>DLE45900</t>
  </si>
  <si>
    <t>SB375CJ</t>
  </si>
  <si>
    <t>FSW88LR</t>
  </si>
  <si>
    <t>FZ9137N</t>
  </si>
  <si>
    <t>FZI60286</t>
  </si>
  <si>
    <t>HMW711</t>
  </si>
  <si>
    <t>FG59582</t>
  </si>
  <si>
    <t>PO4EK46</t>
  </si>
  <si>
    <t>BI479GL</t>
  </si>
  <si>
    <t>GDA76178</t>
  </si>
  <si>
    <t>HKER1000</t>
  </si>
  <si>
    <t>WGM5569G</t>
  </si>
  <si>
    <t>ELC53460</t>
  </si>
  <si>
    <t>FSWMJ69</t>
  </si>
  <si>
    <t>FSWLF40</t>
  </si>
  <si>
    <t>FSWGY99</t>
  </si>
  <si>
    <t>PKA01792</t>
  </si>
  <si>
    <t>CT0770V</t>
  </si>
  <si>
    <t>FSWNC51</t>
  </si>
  <si>
    <t>FSW34MS</t>
  </si>
  <si>
    <t>FSL635AU</t>
  </si>
  <si>
    <t>FSWFV67</t>
  </si>
  <si>
    <t>FSWPW69</t>
  </si>
  <si>
    <t>FZ7538L</t>
  </si>
  <si>
    <t>FSWHP84</t>
  </si>
  <si>
    <t>PZ2C119</t>
  </si>
  <si>
    <t>FZ7923R</t>
  </si>
  <si>
    <t>FSWNH31</t>
  </si>
  <si>
    <t>WGM7540H</t>
  </si>
  <si>
    <t>FSW39WX</t>
  </si>
  <si>
    <t>FSWLT45</t>
  </si>
  <si>
    <t>FSL06VS</t>
  </si>
  <si>
    <t>DW4UA36</t>
  </si>
  <si>
    <t>FZ1741S</t>
  </si>
  <si>
    <t>FSW33VY</t>
  </si>
  <si>
    <t>PO8UN97</t>
  </si>
  <si>
    <t>MMC892</t>
  </si>
  <si>
    <t>WGM68005</t>
  </si>
  <si>
    <t>WGM23717</t>
  </si>
  <si>
    <t>SK408PL</t>
  </si>
  <si>
    <t>WGM3211A</t>
  </si>
  <si>
    <t>C4EUR6</t>
  </si>
  <si>
    <t>FNW40479</t>
  </si>
  <si>
    <t>GKSLU99</t>
  </si>
  <si>
    <t>FSWRT90</t>
  </si>
  <si>
    <t>FSWLX72</t>
  </si>
  <si>
    <t>WGM4VN1</t>
  </si>
  <si>
    <t>FSW35VA</t>
  </si>
  <si>
    <t>PY26328</t>
  </si>
  <si>
    <t>PTU3995E</t>
  </si>
  <si>
    <t>f</t>
  </si>
  <si>
    <t>fałszywa detekcja</t>
  </si>
  <si>
    <t>FSWPR67</t>
  </si>
  <si>
    <t>PO8NK36</t>
  </si>
  <si>
    <t>ESI02238</t>
  </si>
  <si>
    <t>LTB450</t>
  </si>
  <si>
    <t>FSW95XH</t>
  </si>
  <si>
    <t>FSWLK03</t>
  </si>
  <si>
    <t>WE1P243</t>
  </si>
  <si>
    <t>WPR3928P</t>
  </si>
  <si>
    <t>DW1HK30</t>
  </si>
  <si>
    <t>WE3H300</t>
  </si>
  <si>
    <t>WJ2140A</t>
  </si>
  <si>
    <t>WGM7688F</t>
  </si>
  <si>
    <t>WOT63757</t>
  </si>
  <si>
    <t>PGN879KY</t>
  </si>
  <si>
    <t>ELC47688</t>
  </si>
  <si>
    <t>WND4893C</t>
  </si>
  <si>
    <t>WPR4316N</t>
  </si>
  <si>
    <t>DW9MW70</t>
  </si>
  <si>
    <t>PO2MM31</t>
  </si>
  <si>
    <t>FSW09KP</t>
  </si>
  <si>
    <t>FZ0091L</t>
  </si>
  <si>
    <t>FSWKH20</t>
  </si>
  <si>
    <t>PZ770UJ</t>
  </si>
  <si>
    <t>WGM6324G</t>
  </si>
  <si>
    <t>FSWHV58</t>
  </si>
  <si>
    <t>FSW11YN</t>
  </si>
  <si>
    <t>PZ1R196</t>
  </si>
  <si>
    <t>WGM4668H</t>
  </si>
  <si>
    <t>PZ453NP</t>
  </si>
  <si>
    <t>PP5291P</t>
  </si>
  <si>
    <t>PCT4</t>
  </si>
  <si>
    <t>PZ354ML</t>
  </si>
  <si>
    <t>FSWNV79</t>
  </si>
  <si>
    <t>FSWGY17</t>
  </si>
  <si>
    <t>FSWJV83</t>
  </si>
  <si>
    <t>FSW17SM</t>
  </si>
  <si>
    <t>FSWKG70</t>
  </si>
  <si>
    <t>FSU04886</t>
  </si>
  <si>
    <t>FSWEK14</t>
  </si>
  <si>
    <t>FSWGY67</t>
  </si>
  <si>
    <t>FSWAJ20</t>
  </si>
  <si>
    <t>PO2XX21</t>
  </si>
  <si>
    <t>FSWFR53</t>
  </si>
  <si>
    <t>FZ3258K</t>
  </si>
  <si>
    <t>PGN178LF</t>
  </si>
  <si>
    <t>FSWPR45</t>
  </si>
  <si>
    <t>FSWNC28</t>
  </si>
  <si>
    <t>FSWMW01</t>
  </si>
  <si>
    <t>FSWMP33</t>
  </si>
  <si>
    <t>FSW26PE</t>
  </si>
  <si>
    <t>LRA34750</t>
  </si>
  <si>
    <t>PMI16489</t>
  </si>
  <si>
    <t>PZ587VY</t>
  </si>
  <si>
    <t>WGM3566H</t>
  </si>
  <si>
    <t>FSU28367</t>
  </si>
  <si>
    <t>BKL29759</t>
  </si>
  <si>
    <t>FSWCV39</t>
  </si>
  <si>
    <t>FSWRH79</t>
  </si>
  <si>
    <t>PO320TE</t>
  </si>
  <si>
    <t>FSWHM38</t>
  </si>
  <si>
    <t>WPR3187N</t>
  </si>
  <si>
    <t>WPZ35002</t>
  </si>
  <si>
    <t>DZL13363</t>
  </si>
  <si>
    <t>PWR366FU</t>
  </si>
  <si>
    <t>FZ2148R</t>
  </si>
  <si>
    <t>FSWNW03</t>
  </si>
  <si>
    <t>PSZ44810</t>
  </si>
  <si>
    <t>WL9650P</t>
  </si>
  <si>
    <t>WGM89672</t>
  </si>
  <si>
    <t>FSWRP19</t>
  </si>
  <si>
    <t>FSWRA08</t>
  </si>
  <si>
    <t>FSWMX43</t>
  </si>
  <si>
    <t>FSWMA12</t>
  </si>
  <si>
    <t>WZ233AM</t>
  </si>
  <si>
    <t>WLS28629</t>
  </si>
  <si>
    <t>FSWHL91</t>
  </si>
  <si>
    <t>FSW93VS</t>
  </si>
  <si>
    <t>NO881AG</t>
  </si>
  <si>
    <t>GDA10167</t>
  </si>
  <si>
    <t>WE5W544</t>
  </si>
  <si>
    <t>FSW80XP</t>
  </si>
  <si>
    <t>FSWNX01</t>
  </si>
  <si>
    <t>FSW03RA</t>
  </si>
  <si>
    <t>WD0810R</t>
  </si>
  <si>
    <t>PL7551E</t>
  </si>
  <si>
    <t>PTU7362F</t>
  </si>
  <si>
    <t>GDA57482</t>
  </si>
  <si>
    <t>FSWHM07</t>
  </si>
  <si>
    <t>DGL28054</t>
  </si>
  <si>
    <t>FWS7L18</t>
  </si>
  <si>
    <t>FSWR326</t>
  </si>
  <si>
    <t>FSWJY69</t>
  </si>
  <si>
    <t>FSWPR27</t>
  </si>
  <si>
    <t>FZ2096G</t>
  </si>
  <si>
    <t>CT376AC</t>
  </si>
  <si>
    <t>FSU25007</t>
  </si>
  <si>
    <t>FMI02961</t>
  </si>
  <si>
    <t>GKW5RP5</t>
  </si>
  <si>
    <t>FSWRP62</t>
  </si>
  <si>
    <t>G0RT60</t>
  </si>
  <si>
    <t>DPL27WF</t>
  </si>
  <si>
    <t>FSU10182</t>
  </si>
  <si>
    <t>PJA07528</t>
  </si>
  <si>
    <t>ZDR51317</t>
  </si>
  <si>
    <t>FZ7256K</t>
  </si>
  <si>
    <t>POB00833</t>
  </si>
  <si>
    <t>WP8937L</t>
  </si>
  <si>
    <t>FZ7097N</t>
  </si>
  <si>
    <t>BOK1999</t>
  </si>
  <si>
    <t>PKN91416</t>
  </si>
  <si>
    <t>FSW42MN</t>
  </si>
  <si>
    <t>FSWPM46</t>
  </si>
  <si>
    <t>FZI61617</t>
  </si>
  <si>
    <t>FG6021K</t>
  </si>
  <si>
    <t>FSU12321</t>
  </si>
  <si>
    <t>NOL1614E</t>
  </si>
  <si>
    <t>WGM3515H</t>
  </si>
  <si>
    <t>NNI22886</t>
  </si>
  <si>
    <t>PGO34684</t>
  </si>
  <si>
    <t>PY25509</t>
  </si>
  <si>
    <t>DJ0795C</t>
  </si>
  <si>
    <t>DJEHV68</t>
  </si>
  <si>
    <t>FSW04KM</t>
  </si>
  <si>
    <t>WSC799AE</t>
  </si>
  <si>
    <t>WGM81173</t>
  </si>
  <si>
    <t>WPR0286P</t>
  </si>
  <si>
    <t>SK467PF</t>
  </si>
  <si>
    <t>AE2616KI</t>
  </si>
  <si>
    <t>FSWPC88</t>
  </si>
  <si>
    <t>FSW50NU</t>
  </si>
  <si>
    <t>AC0700IH</t>
  </si>
  <si>
    <t>POB93734</t>
  </si>
  <si>
    <t>FSW40YC</t>
  </si>
  <si>
    <t>FSWNW84</t>
  </si>
  <si>
    <t>FSWPV84</t>
  </si>
  <si>
    <t>FSWRM11</t>
  </si>
  <si>
    <t>DW9SU83</t>
  </si>
  <si>
    <t>FZ2806M</t>
  </si>
  <si>
    <t>FSWLU65</t>
  </si>
  <si>
    <t>WB1357X</t>
  </si>
  <si>
    <t>PZ886JP</t>
  </si>
  <si>
    <t>LBI62796</t>
  </si>
  <si>
    <t>PK2826G</t>
  </si>
  <si>
    <t>FSWRS06</t>
  </si>
  <si>
    <t>FSWLL39</t>
  </si>
  <si>
    <t>FSU37086</t>
  </si>
  <si>
    <t>PWR967FC</t>
  </si>
  <si>
    <t>WE7Y174</t>
  </si>
  <si>
    <t>FSW10TV</t>
  </si>
  <si>
    <t>FSWLX42</t>
  </si>
  <si>
    <t>KSDS841</t>
  </si>
  <si>
    <t>FMI40971</t>
  </si>
  <si>
    <t>FSWPE53</t>
  </si>
  <si>
    <t>BNT403</t>
  </si>
  <si>
    <t>AC5158EP</t>
  </si>
  <si>
    <t>FZ4875P</t>
  </si>
  <si>
    <t>FSWJM20</t>
  </si>
  <si>
    <t>EZDWH76</t>
  </si>
  <si>
    <t>FSU11611</t>
  </si>
  <si>
    <t>FSWLS38</t>
  </si>
  <si>
    <t>PO6WX08</t>
  </si>
  <si>
    <t>FZA46921</t>
  </si>
  <si>
    <t>FSWAC41</t>
  </si>
  <si>
    <t>FSWLP04</t>
  </si>
  <si>
    <t>FSWAU23</t>
  </si>
  <si>
    <t>FSW43UX</t>
  </si>
  <si>
    <t>FSWLF06</t>
  </si>
  <si>
    <t>WGM72911</t>
  </si>
  <si>
    <t>FSW96PT</t>
  </si>
  <si>
    <t>FSWCU52</t>
  </si>
  <si>
    <t>FSWKK07</t>
  </si>
  <si>
    <t>FSWCY78</t>
  </si>
  <si>
    <t>FSW67YK</t>
  </si>
  <si>
    <t>PSZ68560</t>
  </si>
  <si>
    <t>FSWEX96</t>
  </si>
  <si>
    <t>FSW83JU</t>
  </si>
  <si>
    <t>FSWMY71</t>
  </si>
  <si>
    <t>FSW39XS</t>
  </si>
  <si>
    <t>FSWP715</t>
  </si>
  <si>
    <t>FSWKK32</t>
  </si>
  <si>
    <t>FZI99670</t>
  </si>
  <si>
    <t>FZ8650S</t>
  </si>
  <si>
    <t>FSWRT03</t>
  </si>
  <si>
    <t>FSWR767</t>
  </si>
  <si>
    <t>FSWFV07</t>
  </si>
  <si>
    <t>FSW62YH</t>
  </si>
  <si>
    <t>FKR589CX</t>
  </si>
  <si>
    <t>PWL56317</t>
  </si>
  <si>
    <t>PZ2S946</t>
  </si>
  <si>
    <t>FZI80444</t>
  </si>
  <si>
    <t>FSUV505</t>
  </si>
  <si>
    <t>FSWHY83</t>
  </si>
  <si>
    <t>PK0456G</t>
  </si>
  <si>
    <t>FSWFL39</t>
  </si>
  <si>
    <t>PO4VG53</t>
  </si>
  <si>
    <t>GDA46181</t>
  </si>
  <si>
    <t>FZ1552R</t>
  </si>
  <si>
    <t>FSW93GH</t>
  </si>
  <si>
    <t>GDA57118</t>
  </si>
  <si>
    <t>FSWRA42</t>
  </si>
  <si>
    <t>PTUHF96</t>
  </si>
  <si>
    <t>FSW31CM</t>
  </si>
  <si>
    <t>WGM87494</t>
  </si>
  <si>
    <t>PGS48679</t>
  </si>
  <si>
    <t>FZ1671S</t>
  </si>
  <si>
    <t>FSWRR83</t>
  </si>
  <si>
    <t>PTU7470C</t>
  </si>
  <si>
    <t>FSWJH48</t>
  </si>
  <si>
    <t>KEM142</t>
  </si>
  <si>
    <t>FSWPC55</t>
  </si>
  <si>
    <t>WOT33759</t>
  </si>
  <si>
    <t>PO1FK26</t>
  </si>
  <si>
    <t>FSW55YR</t>
  </si>
  <si>
    <t>FG1563L</t>
  </si>
  <si>
    <t>PO8XM53</t>
  </si>
  <si>
    <t>FSW20WK</t>
  </si>
  <si>
    <t>FZG14395</t>
  </si>
  <si>
    <t>FSWLC92</t>
  </si>
  <si>
    <t>ESI72472</t>
  </si>
  <si>
    <t>FSWP902</t>
  </si>
  <si>
    <t>FSWEW32</t>
  </si>
  <si>
    <t>WND76885</t>
  </si>
  <si>
    <t>NO5548Y</t>
  </si>
  <si>
    <t>FSL16UT</t>
  </si>
  <si>
    <t>FSW47CP</t>
  </si>
  <si>
    <t>CBRAA96</t>
  </si>
  <si>
    <t>PZ1L490</t>
  </si>
  <si>
    <t>GDA64185</t>
  </si>
  <si>
    <t>GDA71844</t>
  </si>
  <si>
    <t>PTU0917E</t>
  </si>
  <si>
    <t>WSCST55</t>
  </si>
  <si>
    <t>FSL984CE</t>
  </si>
  <si>
    <t>PO2TJ76</t>
  </si>
  <si>
    <t>BX4920CK</t>
  </si>
  <si>
    <t>PTU3496H</t>
  </si>
  <si>
    <t>EOP66R2</t>
  </si>
  <si>
    <t>FSW82XP</t>
  </si>
  <si>
    <t>PZ464XC</t>
  </si>
  <si>
    <t>WI942MN</t>
  </si>
  <si>
    <t>NO674AC</t>
  </si>
  <si>
    <t>POB04137</t>
  </si>
  <si>
    <t>WGM79604</t>
  </si>
  <si>
    <t>WPR9866H</t>
  </si>
  <si>
    <t>FZ5784P</t>
  </si>
  <si>
    <t>FZ6118S</t>
  </si>
  <si>
    <t>EL1E087</t>
  </si>
  <si>
    <t>FSW60LT</t>
  </si>
  <si>
    <t>KO9976</t>
  </si>
  <si>
    <t>FSW92PM</t>
  </si>
  <si>
    <t>FSWPX64</t>
  </si>
  <si>
    <t>FWS9U05</t>
  </si>
  <si>
    <t>FSW24HJ</t>
  </si>
  <si>
    <t>PO8HV08</t>
  </si>
  <si>
    <t>WPR5729N</t>
  </si>
  <si>
    <t>WPR3272N</t>
  </si>
  <si>
    <t>PO6LT50</t>
  </si>
  <si>
    <t>FG81741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</si>
  <si>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</si>
  <si>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</si>
  <si>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</si>
  <si>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</si>
  <si>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</si>
  <si>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</si>
  <si>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</si>
  <si>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</si>
  <si>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</si>
  <si>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</si>
  <si>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</si>
  <si>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</si>
  <si>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</si>
  <si>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</si>
  <si>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</si>
  <si>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</si>
  <si>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</si>
  <si>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</si>
  <si>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</si>
  <si>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</si>
  <si>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</si>
  <si>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</si>
  <si>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</si>
  <si>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</si>
  <si>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</si>
  <si>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</si>
  <si>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DP500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</si>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</sst>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workbookViewId="0">
      <selection activeCell="J13" sqref="J13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45069</v>
      </c>
      <c r="C2" s="2">
        <v>0.5210069444444444</v>
      </c>
      <c r="D2">
        <v>1</v>
      </c>
      <c r="E2" s="5" t="s">
        <v>19</v>
      </c>
      <c r="F2">
        <v>0</v>
      </c>
      <c r="I2" s="6">
        <v>0.5210069444444444</v>
      </c>
      <c r="J2" s="6">
        <v>0.53142361111111114</v>
      </c>
      <c r="K2" s="3">
        <v>108</v>
      </c>
      <c r="L2" s="3">
        <v>0</v>
      </c>
      <c r="M2" s="3">
        <v>0</v>
      </c>
      <c r="N2" s="7">
        <v>1</v>
      </c>
      <c r="P2" s="4">
        <v>0</v>
      </c>
      <c r="R2" s="6">
        <v>0.5210069444444444</v>
      </c>
      <c r="S2" s="6">
        <v>0.53142361111111114</v>
      </c>
      <c r="T2" s="3">
        <v>108</v>
      </c>
      <c r="U2" s="3">
        <v>107</v>
      </c>
      <c r="V2" s="3">
        <v>1</v>
      </c>
      <c r="W2" s="3">
        <v>0</v>
      </c>
      <c r="X2" s="7">
        <v>0.9907407407407407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45069</v>
      </c>
      <c r="C3" s="2">
        <v>0.52109953703703704</v>
      </c>
      <c r="D3">
        <v>2</v>
      </c>
      <c r="E3" s="5" t="s">
        <v>20</v>
      </c>
      <c r="F3">
        <v>0</v>
      </c>
      <c r="I3" s="6">
        <v>0.53142361111111114</v>
      </c>
      <c r="J3" s="6">
        <v>0.54184027777777777</v>
      </c>
      <c r="K3" s="3">
        <v>80</v>
      </c>
      <c r="L3" s="3">
        <v>0</v>
      </c>
      <c r="M3" s="3">
        <v>0</v>
      </c>
      <c r="N3" s="7">
        <v>1</v>
      </c>
      <c r="P3" s="4">
        <v>1</v>
      </c>
      <c r="R3" s="6">
        <v>0.53142361111111114</v>
      </c>
      <c r="S3" s="6">
        <v>0.54184027777777777</v>
      </c>
      <c r="T3" s="3">
        <v>80</v>
      </c>
      <c r="U3" s="3">
        <v>79</v>
      </c>
      <c r="V3" s="3">
        <v>1</v>
      </c>
      <c r="W3" s="3">
        <v>0</v>
      </c>
      <c r="X3" s="7">
        <v>0.98750000000000004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45069</v>
      </c>
      <c r="C4" s="2">
        <v>0.52124999999999999</v>
      </c>
      <c r="D4">
        <v>3</v>
      </c>
      <c r="E4" s="5" t="s">
        <v>21</v>
      </c>
      <c r="F4">
        <v>0</v>
      </c>
      <c r="I4" s="6">
        <v>0.54184027777777777</v>
      </c>
      <c r="J4" s="6">
        <v>0.5522569444444444</v>
      </c>
      <c r="K4" s="3">
        <v>95</v>
      </c>
      <c r="L4" s="3">
        <v>0</v>
      </c>
      <c r="M4" s="3">
        <v>1</v>
      </c>
      <c r="N4" s="7">
        <v>0.98947368421052628</v>
      </c>
      <c r="P4" s="4">
        <v>0</v>
      </c>
      <c r="R4" s="6">
        <v>0.54184027777777777</v>
      </c>
      <c r="S4" s="6">
        <v>0.5522569444444444</v>
      </c>
      <c r="T4" s="3">
        <v>95</v>
      </c>
      <c r="U4" s="3">
        <v>95</v>
      </c>
      <c r="V4" s="3">
        <v>0</v>
      </c>
      <c r="W4" s="3">
        <v>0</v>
      </c>
      <c r="X4" s="7"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45069</v>
      </c>
      <c r="C5" s="2">
        <v>0.52128472222222222</v>
      </c>
      <c r="D5">
        <v>4</v>
      </c>
      <c r="E5" s="5" t="s">
        <v>22</v>
      </c>
      <c r="F5">
        <v>0</v>
      </c>
      <c r="I5" s="6">
        <v>0.5522569444444444</v>
      </c>
      <c r="J5" s="6">
        <v>0.56267361111111114</v>
      </c>
      <c r="K5" s="3">
        <v>94</v>
      </c>
      <c r="L5" s="3">
        <v>0</v>
      </c>
      <c r="M5" s="3">
        <v>0</v>
      </c>
      <c r="N5" s="7">
        <v>1</v>
      </c>
      <c r="P5" s="4">
        <v>1</v>
      </c>
      <c r="R5" s="6">
        <v>0.5522569444444444</v>
      </c>
      <c r="S5" s="6">
        <v>0.56267361111111114</v>
      </c>
      <c r="T5" s="3">
        <v>94</v>
      </c>
      <c r="U5" s="3">
        <v>93</v>
      </c>
      <c r="V5" s="3">
        <v>1</v>
      </c>
      <c r="W5" s="3">
        <v>0</v>
      </c>
      <c r="X5" s="7">
        <v>0.98936170212765961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45069</v>
      </c>
      <c r="C6" s="2">
        <v>0.52134259259259264</v>
      </c>
      <c r="D6">
        <v>5</v>
      </c>
      <c r="E6" s="5" t="s">
        <v>23</v>
      </c>
      <c r="F6">
        <v>0</v>
      </c>
      <c r="I6" s="6">
        <v>0.56267361111111114</v>
      </c>
      <c r="J6" s="6">
        <v>0.57309027777777777</v>
      </c>
      <c r="K6" s="3">
        <v>81</v>
      </c>
      <c r="L6" s="3">
        <v>0</v>
      </c>
      <c r="M6" s="3">
        <v>0</v>
      </c>
      <c r="N6" s="7">
        <v>1</v>
      </c>
      <c r="P6" s="4">
        <v>0</v>
      </c>
      <c r="R6" s="6">
        <v>0.56267361111111114</v>
      </c>
      <c r="S6" s="6">
        <v>0.57309027777777777</v>
      </c>
      <c r="T6" s="3">
        <v>81</v>
      </c>
      <c r="U6" s="3">
        <v>81</v>
      </c>
      <c r="V6" s="3">
        <v>0</v>
      </c>
      <c r="W6" s="3">
        <v>0</v>
      </c>
      <c r="X6" s="7">
        <v>1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45069</v>
      </c>
      <c r="C7" s="2">
        <v>0.52143518518518517</v>
      </c>
      <c r="D7">
        <v>6</v>
      </c>
      <c r="E7" s="5" t="s">
        <v>24</v>
      </c>
      <c r="F7">
        <v>0</v>
      </c>
      <c r="I7" s="6">
        <v>0.57309027777777777</v>
      </c>
      <c r="J7" s="6">
        <v>0.5775231481481482</v>
      </c>
      <c r="K7" s="3">
        <v>42</v>
      </c>
      <c r="L7" s="3">
        <v>0</v>
      </c>
      <c r="M7" s="3">
        <v>0</v>
      </c>
      <c r="N7" s="7">
        <v>1</v>
      </c>
      <c r="P7" s="4">
        <v>0</v>
      </c>
      <c r="R7" s="6">
        <v>0.57309027777777777</v>
      </c>
      <c r="S7" s="6">
        <v>0.5775231481481482</v>
      </c>
      <c r="T7" s="3">
        <v>41</v>
      </c>
      <c r="U7" s="3">
        <v>41</v>
      </c>
      <c r="V7" s="3">
        <v>0</v>
      </c>
      <c r="W7" s="3">
        <v>1</v>
      </c>
      <c r="X7" s="7"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45069</v>
      </c>
      <c r="C8" s="2">
        <v>0.52148148148148143</v>
      </c>
      <c r="D8">
        <v>7</v>
      </c>
      <c r="E8" s="5" t="s">
        <v>25</v>
      </c>
      <c r="F8">
        <v>0</v>
      </c>
      <c r="I8" s="3"/>
      <c r="J8" s="3" t="s">
        <v>26</v>
      </c>
      <c r="K8" s="3">
        <v>500</v>
      </c>
      <c r="L8" s="3">
        <v>0</v>
      </c>
      <c r="M8" s="3">
        <v>1</v>
      </c>
      <c r="N8" s="7">
        <v>0.998</v>
      </c>
      <c r="P8" s="4">
        <v>2</v>
      </c>
      <c r="R8" s="3"/>
      <c r="S8" s="3" t="s">
        <v>26</v>
      </c>
      <c r="T8" s="3">
        <v>499</v>
      </c>
      <c r="U8" s="3">
        <v>496</v>
      </c>
      <c r="V8" s="3">
        <v>3</v>
      </c>
      <c r="W8" s="3">
        <v>1</v>
      </c>
      <c r="X8" s="7">
        <v>0.9939879759519038</v>
      </c>
      <c r="Y8" s="3"/>
      <c r="Z8" s="3" t="s">
        <v>26</v>
      </c>
      <c r="AA8" s="3"/>
      <c r="AB8" s="3"/>
      <c r="AC8" s="7"/>
    </row>
    <row r="9" spans="1:29" x14ac:dyDescent="0.25">
      <c r="A9">
        <v>8</v>
      </c>
      <c r="B9" s="1">
        <v>45069</v>
      </c>
      <c r="C9" s="2">
        <v>0.52165509259259257</v>
      </c>
      <c r="D9">
        <v>8</v>
      </c>
      <c r="E9" s="5" t="s">
        <v>27</v>
      </c>
      <c r="F9">
        <v>0</v>
      </c>
    </row>
    <row r="10" spans="1:29" x14ac:dyDescent="0.25">
      <c r="A10">
        <v>9</v>
      </c>
      <c r="B10" s="1">
        <v>45069</v>
      </c>
      <c r="C10" s="2">
        <v>0.52173611111111107</v>
      </c>
      <c r="D10">
        <v>9</v>
      </c>
      <c r="E10" s="5" t="s">
        <v>28</v>
      </c>
      <c r="F10">
        <v>0</v>
      </c>
    </row>
    <row r="11" spans="1:29" x14ac:dyDescent="0.25">
      <c r="A11">
        <v>10</v>
      </c>
      <c r="B11" s="1">
        <v>45069</v>
      </c>
      <c r="C11" s="2">
        <v>0.52174768518518522</v>
      </c>
      <c r="D11">
        <v>10</v>
      </c>
      <c r="E11" s="5" t="s">
        <v>29</v>
      </c>
      <c r="F11">
        <v>0</v>
      </c>
      <c r="M11" t="s">
        <v>30</v>
      </c>
    </row>
    <row r="12" spans="1:29" x14ac:dyDescent="0.25">
      <c r="A12">
        <v>11</v>
      </c>
      <c r="B12" s="1">
        <v>45069</v>
      </c>
      <c r="C12" s="2">
        <v>0.52177083333333329</v>
      </c>
      <c r="D12">
        <v>11</v>
      </c>
      <c r="E12" s="5" t="s">
        <v>31</v>
      </c>
      <c r="F12">
        <v>0</v>
      </c>
    </row>
    <row r="13" spans="1:29" x14ac:dyDescent="0.25">
      <c r="A13">
        <v>12</v>
      </c>
      <c r="B13" s="1">
        <v>45069</v>
      </c>
      <c r="C13" s="2">
        <v>0.52179398148148148</v>
      </c>
      <c r="D13">
        <v>12</v>
      </c>
      <c r="E13" s="5" t="s">
        <v>32</v>
      </c>
      <c r="F13">
        <v>0</v>
      </c>
    </row>
    <row r="14" spans="1:29" x14ac:dyDescent="0.25">
      <c r="A14">
        <v>13</v>
      </c>
      <c r="B14" s="1">
        <v>45069</v>
      </c>
      <c r="C14" s="2">
        <v>0.52181712962962967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45069</v>
      </c>
      <c r="C15" s="2">
        <v>0.52182870370370371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45069</v>
      </c>
      <c r="C16" s="2">
        <v>0.52219907407407407</v>
      </c>
      <c r="D16">
        <v>15</v>
      </c>
      <c r="E16" s="5" t="s">
        <v>35</v>
      </c>
      <c r="F16">
        <v>0</v>
      </c>
    </row>
    <row r="17" spans="1:6" x14ac:dyDescent="0.25">
      <c r="A17">
        <v>16</v>
      </c>
      <c r="B17" s="1">
        <v>45069</v>
      </c>
      <c r="C17" s="2">
        <v>0.52240740740740743</v>
      </c>
      <c r="D17">
        <v>16</v>
      </c>
      <c r="E17" s="5" t="s">
        <v>36</v>
      </c>
      <c r="F17">
        <v>0</v>
      </c>
    </row>
    <row r="18" spans="1:6" x14ac:dyDescent="0.25">
      <c r="A18">
        <v>17</v>
      </c>
      <c r="B18" s="1">
        <v>45069</v>
      </c>
      <c r="C18" s="2">
        <v>0.52244212962962966</v>
      </c>
      <c r="D18">
        <v>17</v>
      </c>
      <c r="E18" s="5" t="s">
        <v>37</v>
      </c>
      <c r="F18">
        <v>0</v>
      </c>
    </row>
    <row r="19" spans="1:6" x14ac:dyDescent="0.25">
      <c r="A19">
        <v>18</v>
      </c>
      <c r="B19" s="1">
        <v>45069</v>
      </c>
      <c r="C19" s="2">
        <v>0.5224537037037037</v>
      </c>
      <c r="D19">
        <v>18</v>
      </c>
      <c r="E19" s="5" t="s">
        <v>38</v>
      </c>
      <c r="F19">
        <v>0</v>
      </c>
    </row>
    <row r="20" spans="1:6" x14ac:dyDescent="0.25">
      <c r="A20">
        <v>19</v>
      </c>
      <c r="B20" s="1">
        <v>45069</v>
      </c>
      <c r="C20" s="2">
        <v>0.52247685185185189</v>
      </c>
      <c r="D20">
        <v>19</v>
      </c>
      <c r="E20" s="5" t="s">
        <v>39</v>
      </c>
      <c r="F20">
        <v>0</v>
      </c>
    </row>
    <row r="21" spans="1:6" x14ac:dyDescent="0.25">
      <c r="A21">
        <v>20</v>
      </c>
      <c r="B21" s="1">
        <v>45069</v>
      </c>
      <c r="C21" s="2">
        <v>0.52251157407407411</v>
      </c>
      <c r="D21">
        <v>20</v>
      </c>
      <c r="E21" s="5" t="s">
        <v>40</v>
      </c>
      <c r="F21">
        <v>0</v>
      </c>
    </row>
    <row r="22" spans="1:6" x14ac:dyDescent="0.25">
      <c r="A22">
        <v>21</v>
      </c>
      <c r="B22" s="1">
        <v>45069</v>
      </c>
      <c r="C22" s="2">
        <v>0.52254629629629634</v>
      </c>
      <c r="D22">
        <v>21</v>
      </c>
      <c r="E22" s="5" t="s">
        <v>41</v>
      </c>
      <c r="F22">
        <v>0</v>
      </c>
    </row>
    <row r="23" spans="1:6" x14ac:dyDescent="0.25">
      <c r="A23">
        <v>22</v>
      </c>
      <c r="B23" s="1">
        <v>45069</v>
      </c>
      <c r="C23" s="2">
        <v>0.52255787037037038</v>
      </c>
      <c r="D23">
        <v>22</v>
      </c>
      <c r="E23" s="5" t="s">
        <v>42</v>
      </c>
      <c r="F23">
        <v>0</v>
      </c>
    </row>
    <row r="24" spans="1:6" x14ac:dyDescent="0.25">
      <c r="A24">
        <v>23</v>
      </c>
      <c r="B24" s="1">
        <v>45069</v>
      </c>
      <c r="C24" s="2">
        <v>0.52258101851851857</v>
      </c>
      <c r="D24">
        <v>23</v>
      </c>
      <c r="E24" s="5" t="s">
        <v>43</v>
      </c>
      <c r="F24">
        <v>0</v>
      </c>
    </row>
    <row r="25" spans="1:6" x14ac:dyDescent="0.25">
      <c r="A25">
        <v>24</v>
      </c>
      <c r="B25" s="1">
        <v>45069</v>
      </c>
      <c r="C25" s="2">
        <v>0.52259259259259261</v>
      </c>
      <c r="D25">
        <v>24</v>
      </c>
      <c r="E25" s="5" t="s">
        <v>44</v>
      </c>
      <c r="F25">
        <v>0</v>
      </c>
    </row>
    <row r="26" spans="1:6" x14ac:dyDescent="0.25">
      <c r="A26">
        <v>25</v>
      </c>
      <c r="B26" s="1">
        <v>45069</v>
      </c>
      <c r="C26" s="2">
        <v>0.52265046296296291</v>
      </c>
      <c r="D26">
        <v>25</v>
      </c>
      <c r="E26" s="5" t="s">
        <v>45</v>
      </c>
      <c r="F26">
        <v>0</v>
      </c>
    </row>
    <row r="27" spans="1:6" x14ac:dyDescent="0.25">
      <c r="A27">
        <v>26</v>
      </c>
      <c r="B27" s="1">
        <v>45069</v>
      </c>
      <c r="C27" s="2">
        <v>0.52266203703703706</v>
      </c>
      <c r="D27">
        <v>26</v>
      </c>
      <c r="E27" s="5" t="s">
        <v>46</v>
      </c>
      <c r="F27">
        <v>0</v>
      </c>
    </row>
    <row r="28" spans="1:6" x14ac:dyDescent="0.25">
      <c r="A28">
        <v>27</v>
      </c>
      <c r="B28" s="1">
        <v>45069</v>
      </c>
      <c r="C28" s="2">
        <v>0.5226736111111111</v>
      </c>
      <c r="D28">
        <v>27</v>
      </c>
      <c r="E28" s="5" t="s">
        <v>47</v>
      </c>
      <c r="F28">
        <v>0</v>
      </c>
    </row>
    <row r="29" spans="1:6" x14ac:dyDescent="0.25">
      <c r="A29">
        <v>28</v>
      </c>
      <c r="B29" s="1">
        <v>45069</v>
      </c>
      <c r="C29" s="2">
        <v>0.52293981481481477</v>
      </c>
      <c r="D29">
        <v>28</v>
      </c>
      <c r="E29" s="5" t="s">
        <v>48</v>
      </c>
      <c r="F29">
        <v>0</v>
      </c>
    </row>
    <row r="30" spans="1:6" x14ac:dyDescent="0.25">
      <c r="A30">
        <v>29</v>
      </c>
      <c r="B30" s="1">
        <v>45069</v>
      </c>
      <c r="C30" s="2">
        <v>0.52306712962962965</v>
      </c>
      <c r="D30">
        <v>29</v>
      </c>
      <c r="E30" s="5" t="s">
        <v>49</v>
      </c>
      <c r="F30">
        <v>0</v>
      </c>
    </row>
    <row r="31" spans="1:6" x14ac:dyDescent="0.25">
      <c r="A31">
        <v>30</v>
      </c>
      <c r="B31" s="1">
        <v>45069</v>
      </c>
      <c r="C31" s="2">
        <v>0.52310185185185187</v>
      </c>
      <c r="D31">
        <v>30</v>
      </c>
      <c r="E31" s="5" t="s">
        <v>50</v>
      </c>
      <c r="F31">
        <v>0</v>
      </c>
    </row>
    <row r="32" spans="1:6" x14ac:dyDescent="0.25">
      <c r="A32">
        <v>31</v>
      </c>
      <c r="B32" s="1">
        <v>45069</v>
      </c>
      <c r="C32" s="2">
        <v>0.52322916666666663</v>
      </c>
      <c r="D32">
        <v>31</v>
      </c>
      <c r="E32" s="5" t="s">
        <v>51</v>
      </c>
      <c r="F32">
        <v>0</v>
      </c>
    </row>
    <row r="33" spans="1:6" x14ac:dyDescent="0.25">
      <c r="A33">
        <v>32</v>
      </c>
      <c r="B33" s="1">
        <v>45069</v>
      </c>
      <c r="C33" s="2">
        <v>0.52340277777777777</v>
      </c>
      <c r="D33">
        <v>32</v>
      </c>
      <c r="E33" s="5" t="s">
        <v>52</v>
      </c>
      <c r="F33">
        <v>0</v>
      </c>
    </row>
    <row r="34" spans="1:6" x14ac:dyDescent="0.25">
      <c r="A34">
        <v>33</v>
      </c>
      <c r="B34" s="1">
        <v>45069</v>
      </c>
      <c r="C34" s="2">
        <v>0.5239583333333333</v>
      </c>
      <c r="D34">
        <v>33</v>
      </c>
      <c r="E34" s="5" t="s">
        <v>53</v>
      </c>
      <c r="F34">
        <v>0</v>
      </c>
    </row>
    <row r="35" spans="1:6" x14ac:dyDescent="0.25">
      <c r="A35">
        <v>34</v>
      </c>
      <c r="B35" s="1">
        <v>45069</v>
      </c>
      <c r="C35" s="2">
        <v>0.52415509259259263</v>
      </c>
      <c r="D35">
        <v>34</v>
      </c>
      <c r="E35" s="5" t="s">
        <v>54</v>
      </c>
      <c r="F35">
        <v>0</v>
      </c>
    </row>
    <row r="36" spans="1:6" x14ac:dyDescent="0.25">
      <c r="A36">
        <v>35</v>
      </c>
      <c r="B36" s="1">
        <v>45069</v>
      </c>
      <c r="C36" s="2">
        <v>0.52436342592592589</v>
      </c>
      <c r="D36">
        <v>35</v>
      </c>
      <c r="E36" s="5" t="s">
        <v>55</v>
      </c>
      <c r="F36">
        <v>0</v>
      </c>
    </row>
    <row r="37" spans="1:6" x14ac:dyDescent="0.25">
      <c r="A37">
        <v>36</v>
      </c>
      <c r="B37" s="1">
        <v>45069</v>
      </c>
      <c r="C37" s="2">
        <v>0.5245023148148148</v>
      </c>
      <c r="D37">
        <v>36</v>
      </c>
      <c r="E37" s="5" t="s">
        <v>56</v>
      </c>
      <c r="F37">
        <v>0</v>
      </c>
    </row>
    <row r="38" spans="1:6" x14ac:dyDescent="0.25">
      <c r="A38">
        <v>37</v>
      </c>
      <c r="B38" s="1">
        <v>45069</v>
      </c>
      <c r="C38" s="2">
        <v>0.52469907407407412</v>
      </c>
      <c r="D38">
        <v>37</v>
      </c>
      <c r="E38" s="5" t="s">
        <v>57</v>
      </c>
      <c r="F38">
        <v>0</v>
      </c>
    </row>
    <row r="39" spans="1:6" x14ac:dyDescent="0.25">
      <c r="A39">
        <v>38</v>
      </c>
      <c r="B39" s="1">
        <v>45069</v>
      </c>
      <c r="C39" s="2">
        <v>0.52491898148148153</v>
      </c>
      <c r="D39">
        <v>38</v>
      </c>
      <c r="E39" s="5" t="s">
        <v>58</v>
      </c>
      <c r="F39">
        <v>0</v>
      </c>
    </row>
    <row r="40" spans="1:6" x14ac:dyDescent="0.25">
      <c r="A40">
        <v>39</v>
      </c>
      <c r="B40" s="1">
        <v>45069</v>
      </c>
      <c r="C40" s="2">
        <v>0.52496527777777779</v>
      </c>
      <c r="D40">
        <v>39</v>
      </c>
      <c r="E40" s="5" t="s">
        <v>59</v>
      </c>
      <c r="F40">
        <v>0</v>
      </c>
    </row>
    <row r="41" spans="1:6" x14ac:dyDescent="0.25">
      <c r="A41">
        <v>40</v>
      </c>
      <c r="B41" s="1">
        <v>45069</v>
      </c>
      <c r="C41" s="2">
        <v>0.52504629629629629</v>
      </c>
      <c r="D41">
        <v>40</v>
      </c>
      <c r="E41" s="5" t="s">
        <v>60</v>
      </c>
      <c r="F41">
        <v>0</v>
      </c>
    </row>
    <row r="42" spans="1:6" x14ac:dyDescent="0.25">
      <c r="A42">
        <v>41</v>
      </c>
      <c r="B42" s="1">
        <v>45069</v>
      </c>
      <c r="C42" s="2">
        <v>0.52509259259259256</v>
      </c>
      <c r="D42">
        <v>41</v>
      </c>
      <c r="E42" s="5" t="s">
        <v>61</v>
      </c>
      <c r="F42">
        <v>0</v>
      </c>
    </row>
    <row r="43" spans="1:6" x14ac:dyDescent="0.25">
      <c r="A43">
        <v>42</v>
      </c>
      <c r="B43" s="1">
        <v>45069</v>
      </c>
      <c r="C43" s="2">
        <v>0.52513888888888893</v>
      </c>
      <c r="D43">
        <v>42</v>
      </c>
      <c r="E43" s="5" t="s">
        <v>62</v>
      </c>
      <c r="F43">
        <v>0</v>
      </c>
    </row>
    <row r="44" spans="1:6" x14ac:dyDescent="0.25">
      <c r="A44">
        <v>43</v>
      </c>
      <c r="B44" s="1">
        <v>45069</v>
      </c>
      <c r="C44" s="2">
        <v>0.52519675925925924</v>
      </c>
      <c r="D44">
        <v>43</v>
      </c>
      <c r="E44" s="5" t="s">
        <v>63</v>
      </c>
      <c r="F44">
        <v>0</v>
      </c>
    </row>
    <row r="45" spans="1:6" x14ac:dyDescent="0.25">
      <c r="A45">
        <v>44</v>
      </c>
      <c r="B45" s="1">
        <v>45069</v>
      </c>
      <c r="C45" s="2">
        <v>0.5252430555555555</v>
      </c>
      <c r="D45">
        <v>44</v>
      </c>
      <c r="E45" s="5" t="s">
        <v>64</v>
      </c>
      <c r="F45">
        <v>0</v>
      </c>
    </row>
    <row r="46" spans="1:6" x14ac:dyDescent="0.25">
      <c r="A46">
        <v>45</v>
      </c>
      <c r="B46" s="1">
        <v>45069</v>
      </c>
      <c r="C46" s="2">
        <v>0.52549768518518514</v>
      </c>
      <c r="D46">
        <v>45</v>
      </c>
      <c r="E46" s="5" t="s">
        <v>65</v>
      </c>
      <c r="F46">
        <v>0</v>
      </c>
    </row>
    <row r="47" spans="1:6" x14ac:dyDescent="0.25">
      <c r="A47">
        <v>46</v>
      </c>
      <c r="B47" s="1">
        <v>45069</v>
      </c>
      <c r="C47" s="2">
        <v>0.52552083333333333</v>
      </c>
      <c r="D47">
        <v>46</v>
      </c>
      <c r="E47" s="5" t="s">
        <v>66</v>
      </c>
      <c r="F47">
        <v>0</v>
      </c>
    </row>
    <row r="48" spans="1:6" x14ac:dyDescent="0.25">
      <c r="A48">
        <v>47</v>
      </c>
      <c r="B48" s="1">
        <v>45069</v>
      </c>
      <c r="C48" s="2">
        <v>0.52554398148148151</v>
      </c>
      <c r="D48">
        <v>47</v>
      </c>
      <c r="E48" s="5" t="s">
        <v>67</v>
      </c>
      <c r="F48">
        <v>0</v>
      </c>
    </row>
    <row r="49" spans="1:6" x14ac:dyDescent="0.25">
      <c r="A49">
        <v>48</v>
      </c>
      <c r="B49" s="1">
        <v>45069</v>
      </c>
      <c r="C49" s="2">
        <v>0.52557870370370374</v>
      </c>
      <c r="D49">
        <v>48</v>
      </c>
      <c r="E49" s="5" t="s">
        <v>68</v>
      </c>
      <c r="F49">
        <v>0</v>
      </c>
    </row>
    <row r="50" spans="1:6" x14ac:dyDescent="0.25">
      <c r="A50">
        <v>49</v>
      </c>
      <c r="B50" s="1">
        <v>45069</v>
      </c>
      <c r="C50" s="2">
        <v>0.52560185185185182</v>
      </c>
      <c r="D50">
        <v>49</v>
      </c>
      <c r="E50" s="5" t="s">
        <v>69</v>
      </c>
      <c r="F50">
        <v>0</v>
      </c>
    </row>
    <row r="51" spans="1:6" x14ac:dyDescent="0.25">
      <c r="A51">
        <v>50</v>
      </c>
      <c r="B51" s="1">
        <v>45069</v>
      </c>
      <c r="C51" s="2">
        <v>0.5256481481481482</v>
      </c>
      <c r="D51">
        <v>50</v>
      </c>
      <c r="E51" s="5" t="s">
        <v>70</v>
      </c>
      <c r="F51">
        <v>0</v>
      </c>
    </row>
    <row r="52" spans="1:6" x14ac:dyDescent="0.25">
      <c r="A52">
        <v>51</v>
      </c>
      <c r="B52" s="1">
        <v>45069</v>
      </c>
      <c r="C52" s="2">
        <v>0.52567129629629628</v>
      </c>
      <c r="D52">
        <v>51</v>
      </c>
      <c r="E52" s="5" t="s">
        <v>71</v>
      </c>
      <c r="F52">
        <v>0</v>
      </c>
    </row>
    <row r="53" spans="1:6" x14ac:dyDescent="0.25">
      <c r="A53">
        <v>52</v>
      </c>
      <c r="B53" s="1">
        <v>45069</v>
      </c>
      <c r="C53" s="2">
        <v>0.52574074074074073</v>
      </c>
      <c r="D53">
        <v>52</v>
      </c>
      <c r="E53" s="5" t="s">
        <v>72</v>
      </c>
      <c r="F53">
        <v>0</v>
      </c>
    </row>
    <row r="54" spans="1:6" x14ac:dyDescent="0.25">
      <c r="A54">
        <v>53</v>
      </c>
      <c r="B54" s="1">
        <v>45069</v>
      </c>
      <c r="C54" s="2">
        <v>0.52589120370370368</v>
      </c>
      <c r="D54">
        <v>53</v>
      </c>
      <c r="E54" s="5" t="s">
        <v>73</v>
      </c>
      <c r="F54">
        <v>0</v>
      </c>
    </row>
    <row r="55" spans="1:6" x14ac:dyDescent="0.25">
      <c r="A55">
        <v>54</v>
      </c>
      <c r="B55" s="1">
        <v>45069</v>
      </c>
      <c r="C55" s="2">
        <v>0.52606481481481482</v>
      </c>
      <c r="D55">
        <v>54</v>
      </c>
      <c r="E55" s="5" t="s">
        <v>74</v>
      </c>
      <c r="F55">
        <v>0</v>
      </c>
    </row>
    <row r="56" spans="1:6" x14ac:dyDescent="0.25">
      <c r="A56">
        <v>55</v>
      </c>
      <c r="B56" s="1">
        <v>45069</v>
      </c>
      <c r="C56" s="2">
        <v>0.52631944444444445</v>
      </c>
      <c r="D56">
        <v>55</v>
      </c>
      <c r="E56" s="5" t="s">
        <v>75</v>
      </c>
      <c r="F56">
        <v>0</v>
      </c>
    </row>
    <row r="57" spans="1:6" x14ac:dyDescent="0.25">
      <c r="A57">
        <v>56</v>
      </c>
      <c r="B57" s="1">
        <v>45069</v>
      </c>
      <c r="C57" s="2">
        <v>0.52649305555555559</v>
      </c>
      <c r="D57">
        <v>56</v>
      </c>
      <c r="E57" s="5" t="s">
        <v>76</v>
      </c>
      <c r="F57">
        <v>0</v>
      </c>
    </row>
    <row r="58" spans="1:6" x14ac:dyDescent="0.25">
      <c r="A58">
        <v>57</v>
      </c>
      <c r="B58" s="1">
        <v>45069</v>
      </c>
      <c r="C58" s="2">
        <v>0.52666666666666662</v>
      </c>
      <c r="D58">
        <v>57</v>
      </c>
      <c r="E58" s="5" t="s">
        <v>77</v>
      </c>
      <c r="F58">
        <v>0</v>
      </c>
    </row>
    <row r="59" spans="1:6" x14ac:dyDescent="0.25">
      <c r="A59">
        <v>58</v>
      </c>
      <c r="B59" s="1">
        <v>45069</v>
      </c>
      <c r="C59" s="2">
        <v>0.52668981481481481</v>
      </c>
      <c r="D59">
        <v>58</v>
      </c>
      <c r="E59" s="5" t="s">
        <v>78</v>
      </c>
      <c r="F59">
        <v>0</v>
      </c>
    </row>
    <row r="60" spans="1:6" x14ac:dyDescent="0.25">
      <c r="A60">
        <v>59</v>
      </c>
      <c r="B60" s="1">
        <v>45069</v>
      </c>
      <c r="C60" s="2">
        <v>0.52674768518518522</v>
      </c>
      <c r="D60">
        <v>59</v>
      </c>
      <c r="E60" s="5" t="s">
        <v>79</v>
      </c>
      <c r="F60">
        <v>0</v>
      </c>
    </row>
    <row r="61" spans="1:6" x14ac:dyDescent="0.25">
      <c r="A61">
        <v>60</v>
      </c>
      <c r="B61" s="1">
        <v>45069</v>
      </c>
      <c r="C61" s="2">
        <v>0.52678240740740745</v>
      </c>
      <c r="D61">
        <v>60</v>
      </c>
      <c r="E61" s="5" t="s">
        <v>80</v>
      </c>
      <c r="F61">
        <v>0</v>
      </c>
    </row>
    <row r="62" spans="1:6" x14ac:dyDescent="0.25">
      <c r="A62">
        <v>61</v>
      </c>
      <c r="B62" s="1">
        <v>45069</v>
      </c>
      <c r="C62" s="2">
        <v>0.52682870370370372</v>
      </c>
      <c r="D62">
        <v>61</v>
      </c>
      <c r="E62" s="5" t="s">
        <v>81</v>
      </c>
      <c r="F62">
        <v>0</v>
      </c>
    </row>
    <row r="63" spans="1:6" x14ac:dyDescent="0.25">
      <c r="A63">
        <v>62</v>
      </c>
      <c r="B63" s="1">
        <v>45069</v>
      </c>
      <c r="C63" s="2">
        <v>0.52684027777777775</v>
      </c>
      <c r="D63">
        <v>62</v>
      </c>
      <c r="E63" s="5" t="s">
        <v>82</v>
      </c>
      <c r="F63">
        <v>0</v>
      </c>
    </row>
    <row r="64" spans="1:6" x14ac:dyDescent="0.25">
      <c r="A64">
        <v>63</v>
      </c>
      <c r="B64" s="1">
        <v>45069</v>
      </c>
      <c r="C64" s="2">
        <v>0.52687499999999998</v>
      </c>
      <c r="D64">
        <v>63</v>
      </c>
      <c r="E64" s="5" t="s">
        <v>83</v>
      </c>
      <c r="F64">
        <v>0</v>
      </c>
    </row>
    <row r="65" spans="1:6" x14ac:dyDescent="0.25">
      <c r="A65">
        <v>64</v>
      </c>
      <c r="B65" s="1">
        <v>45069</v>
      </c>
      <c r="C65" s="2">
        <v>0.52700231481481485</v>
      </c>
      <c r="D65">
        <v>64</v>
      </c>
      <c r="E65" s="5" t="s">
        <v>84</v>
      </c>
      <c r="F65">
        <v>0</v>
      </c>
    </row>
    <row r="66" spans="1:6" x14ac:dyDescent="0.25">
      <c r="A66">
        <v>65</v>
      </c>
      <c r="B66" s="1">
        <v>45069</v>
      </c>
      <c r="C66" s="2">
        <v>0.52706018518518516</v>
      </c>
      <c r="D66">
        <v>65</v>
      </c>
      <c r="E66" s="5" t="s">
        <v>85</v>
      </c>
      <c r="F66">
        <v>0</v>
      </c>
    </row>
    <row r="67" spans="1:6" x14ac:dyDescent="0.25">
      <c r="A67">
        <v>66</v>
      </c>
      <c r="B67" s="1">
        <v>45069</v>
      </c>
      <c r="C67" s="2">
        <v>0.52708333333333335</v>
      </c>
      <c r="D67">
        <v>66</v>
      </c>
      <c r="E67" s="5" t="s">
        <v>86</v>
      </c>
      <c r="F67">
        <v>0</v>
      </c>
    </row>
    <row r="68" spans="1:6" x14ac:dyDescent="0.25">
      <c r="A68">
        <v>67</v>
      </c>
      <c r="B68" s="1">
        <v>45069</v>
      </c>
      <c r="C68" s="2">
        <v>0.52710648148148154</v>
      </c>
      <c r="D68">
        <v>67</v>
      </c>
      <c r="E68" s="5" t="s">
        <v>87</v>
      </c>
      <c r="F68">
        <v>0</v>
      </c>
    </row>
    <row r="69" spans="1:6" x14ac:dyDescent="0.25">
      <c r="A69">
        <v>68</v>
      </c>
      <c r="B69" s="1">
        <v>45069</v>
      </c>
      <c r="C69" s="2">
        <v>0.52716435185185184</v>
      </c>
      <c r="D69">
        <v>68</v>
      </c>
      <c r="E69" s="5" t="s">
        <v>88</v>
      </c>
      <c r="F69">
        <v>0</v>
      </c>
    </row>
    <row r="70" spans="1:6" x14ac:dyDescent="0.25">
      <c r="A70">
        <v>69</v>
      </c>
      <c r="B70" s="1">
        <v>45069</v>
      </c>
      <c r="C70" s="2">
        <v>0.52721064814814811</v>
      </c>
      <c r="D70">
        <v>69</v>
      </c>
      <c r="E70" s="5" t="s">
        <v>89</v>
      </c>
      <c r="F70">
        <v>0</v>
      </c>
    </row>
    <row r="71" spans="1:6" x14ac:dyDescent="0.25">
      <c r="A71">
        <v>70</v>
      </c>
      <c r="B71" s="1">
        <v>45069</v>
      </c>
      <c r="C71" s="2">
        <v>0.52724537037037034</v>
      </c>
      <c r="D71">
        <v>70</v>
      </c>
      <c r="E71" s="5" t="s">
        <v>90</v>
      </c>
      <c r="F71">
        <v>0</v>
      </c>
    </row>
    <row r="72" spans="1:6" x14ac:dyDescent="0.25">
      <c r="A72">
        <v>71</v>
      </c>
      <c r="B72" s="1">
        <v>45069</v>
      </c>
      <c r="C72" s="2">
        <v>0.52726851851851853</v>
      </c>
      <c r="D72">
        <v>71</v>
      </c>
      <c r="E72" s="5" t="s">
        <v>91</v>
      </c>
      <c r="F72">
        <v>0</v>
      </c>
    </row>
    <row r="73" spans="1:6" x14ac:dyDescent="0.25">
      <c r="A73">
        <v>72</v>
      </c>
      <c r="B73" s="1">
        <v>45069</v>
      </c>
      <c r="C73" s="2">
        <v>0.52730324074074075</v>
      </c>
      <c r="D73">
        <v>72</v>
      </c>
      <c r="E73" s="5" t="s">
        <v>92</v>
      </c>
      <c r="F73">
        <v>0</v>
      </c>
    </row>
    <row r="74" spans="1:6" x14ac:dyDescent="0.25">
      <c r="A74">
        <v>73</v>
      </c>
      <c r="B74" s="1">
        <v>45069</v>
      </c>
      <c r="C74" s="2">
        <v>0.52731481481481479</v>
      </c>
      <c r="D74">
        <v>73</v>
      </c>
      <c r="E74" s="5" t="s">
        <v>93</v>
      </c>
      <c r="F74">
        <v>0</v>
      </c>
    </row>
    <row r="75" spans="1:6" x14ac:dyDescent="0.25">
      <c r="A75">
        <v>74</v>
      </c>
      <c r="B75" s="1">
        <v>45069</v>
      </c>
      <c r="C75" s="2">
        <v>0.52768518518518515</v>
      </c>
      <c r="D75">
        <v>74</v>
      </c>
      <c r="E75" s="5" t="s">
        <v>94</v>
      </c>
      <c r="F75">
        <v>0</v>
      </c>
    </row>
    <row r="76" spans="1:6" x14ac:dyDescent="0.25">
      <c r="A76">
        <v>75</v>
      </c>
      <c r="B76" s="1">
        <v>45069</v>
      </c>
      <c r="C76" s="2">
        <v>0.52807870370370369</v>
      </c>
      <c r="D76">
        <v>75</v>
      </c>
      <c r="E76" s="5" t="s">
        <v>95</v>
      </c>
      <c r="F76">
        <v>0</v>
      </c>
    </row>
    <row r="77" spans="1:6" x14ac:dyDescent="0.25">
      <c r="A77">
        <v>76</v>
      </c>
      <c r="B77" s="1">
        <v>45069</v>
      </c>
      <c r="C77" s="2">
        <v>0.52814814814814814</v>
      </c>
      <c r="D77">
        <v>76</v>
      </c>
      <c r="E77" s="5" t="s">
        <v>96</v>
      </c>
      <c r="F77">
        <v>0</v>
      </c>
    </row>
    <row r="78" spans="1:6" x14ac:dyDescent="0.25">
      <c r="A78">
        <v>77</v>
      </c>
      <c r="B78" s="1">
        <v>45069</v>
      </c>
      <c r="C78" s="2">
        <v>0.52815972222222218</v>
      </c>
      <c r="D78">
        <v>77</v>
      </c>
      <c r="E78" s="5" t="s">
        <v>97</v>
      </c>
      <c r="F78">
        <v>0</v>
      </c>
    </row>
    <row r="79" spans="1:6" x14ac:dyDescent="0.25">
      <c r="A79">
        <v>78</v>
      </c>
      <c r="B79" s="1">
        <v>45069</v>
      </c>
      <c r="C79" s="2">
        <v>0.52817129629629633</v>
      </c>
      <c r="D79">
        <v>78</v>
      </c>
      <c r="E79" s="5" t="s">
        <v>98</v>
      </c>
      <c r="F79">
        <v>0</v>
      </c>
    </row>
    <row r="80" spans="1:6" x14ac:dyDescent="0.25">
      <c r="A80">
        <v>79</v>
      </c>
      <c r="B80" s="1">
        <v>45069</v>
      </c>
      <c r="C80" s="2">
        <v>0.52842592592592597</v>
      </c>
      <c r="D80">
        <v>79</v>
      </c>
      <c r="E80" s="5" t="s">
        <v>99</v>
      </c>
      <c r="F80">
        <v>0</v>
      </c>
    </row>
    <row r="81" spans="1:6" x14ac:dyDescent="0.25">
      <c r="A81">
        <v>80</v>
      </c>
      <c r="B81" s="1">
        <v>45069</v>
      </c>
      <c r="C81" s="2">
        <v>0.52844907407407404</v>
      </c>
      <c r="D81">
        <v>80</v>
      </c>
      <c r="E81" s="5" t="s">
        <v>100</v>
      </c>
      <c r="F81">
        <v>0</v>
      </c>
    </row>
    <row r="82" spans="1:6" x14ac:dyDescent="0.25">
      <c r="A82">
        <v>81</v>
      </c>
      <c r="B82" s="1">
        <v>45069</v>
      </c>
      <c r="C82" s="2">
        <v>0.52858796296296295</v>
      </c>
      <c r="D82">
        <v>81</v>
      </c>
      <c r="E82" s="5" t="s">
        <v>101</v>
      </c>
      <c r="F82">
        <v>0</v>
      </c>
    </row>
    <row r="83" spans="1:6" x14ac:dyDescent="0.25">
      <c r="A83">
        <v>82</v>
      </c>
      <c r="B83" s="1">
        <v>45069</v>
      </c>
      <c r="C83" s="2">
        <v>0.52861111111111114</v>
      </c>
      <c r="D83">
        <v>82</v>
      </c>
      <c r="E83" s="5" t="s">
        <v>102</v>
      </c>
      <c r="F83">
        <v>0</v>
      </c>
    </row>
    <row r="84" spans="1:6" x14ac:dyDescent="0.25">
      <c r="A84">
        <v>83</v>
      </c>
      <c r="B84" s="1">
        <v>45069</v>
      </c>
      <c r="C84" s="2">
        <v>0.52870370370370368</v>
      </c>
      <c r="D84">
        <v>83</v>
      </c>
      <c r="E84" s="5" t="s">
        <v>103</v>
      </c>
      <c r="F84">
        <v>0</v>
      </c>
    </row>
    <row r="85" spans="1:6" x14ac:dyDescent="0.25">
      <c r="A85">
        <v>84</v>
      </c>
      <c r="B85" s="1">
        <v>45069</v>
      </c>
      <c r="C85" s="2">
        <v>0.52907407407407403</v>
      </c>
      <c r="D85">
        <v>84</v>
      </c>
      <c r="E85" s="5" t="s">
        <v>104</v>
      </c>
      <c r="F85">
        <v>0</v>
      </c>
    </row>
    <row r="86" spans="1:6" x14ac:dyDescent="0.25">
      <c r="A86">
        <v>85</v>
      </c>
      <c r="B86" s="1">
        <v>45069</v>
      </c>
      <c r="C86" s="2">
        <v>0.52908564814814818</v>
      </c>
      <c r="D86">
        <v>85</v>
      </c>
      <c r="E86" s="5" t="s">
        <v>105</v>
      </c>
      <c r="F86">
        <v>0</v>
      </c>
    </row>
    <row r="87" spans="1:6" x14ac:dyDescent="0.25">
      <c r="A87">
        <v>86</v>
      </c>
      <c r="B87" s="1">
        <v>45069</v>
      </c>
      <c r="C87" s="2">
        <v>0.52910879629629626</v>
      </c>
      <c r="D87">
        <v>86</v>
      </c>
      <c r="E87" s="5" t="s">
        <v>106</v>
      </c>
      <c r="F87">
        <v>0</v>
      </c>
    </row>
    <row r="88" spans="1:6" x14ac:dyDescent="0.25">
      <c r="A88">
        <v>87</v>
      </c>
      <c r="B88" s="1">
        <v>45069</v>
      </c>
      <c r="C88" s="2">
        <v>0.52913194444444445</v>
      </c>
      <c r="D88">
        <v>87</v>
      </c>
      <c r="E88" s="5" t="s">
        <v>107</v>
      </c>
      <c r="F88">
        <v>0</v>
      </c>
    </row>
    <row r="89" spans="1:6" x14ac:dyDescent="0.25">
      <c r="A89">
        <v>88</v>
      </c>
      <c r="B89" s="1">
        <v>45069</v>
      </c>
      <c r="C89" s="2">
        <v>0.52914351851851849</v>
      </c>
      <c r="D89">
        <v>88</v>
      </c>
      <c r="E89" s="5" t="s">
        <v>108</v>
      </c>
      <c r="F89">
        <v>0</v>
      </c>
    </row>
    <row r="90" spans="1:6" x14ac:dyDescent="0.25">
      <c r="A90">
        <v>89</v>
      </c>
      <c r="B90" s="1">
        <v>45069</v>
      </c>
      <c r="C90" s="2">
        <v>0.52943287037037035</v>
      </c>
      <c r="D90">
        <v>89</v>
      </c>
      <c r="E90" s="5" t="s">
        <v>109</v>
      </c>
      <c r="F90">
        <v>0</v>
      </c>
    </row>
    <row r="91" spans="1:6" x14ac:dyDescent="0.25">
      <c r="A91">
        <v>90</v>
      </c>
      <c r="B91" s="1">
        <v>45069</v>
      </c>
      <c r="C91" s="2">
        <v>0.52953703703703703</v>
      </c>
      <c r="D91">
        <v>90</v>
      </c>
      <c r="E91" s="5" t="s">
        <v>110</v>
      </c>
      <c r="F91">
        <v>0</v>
      </c>
    </row>
    <row r="92" spans="1:6" x14ac:dyDescent="0.25">
      <c r="A92">
        <v>91</v>
      </c>
      <c r="B92" s="1">
        <v>45069</v>
      </c>
      <c r="C92" s="2">
        <v>0.52979166666666666</v>
      </c>
      <c r="D92">
        <v>91</v>
      </c>
      <c r="E92" s="5" t="s">
        <v>111</v>
      </c>
      <c r="F92">
        <v>0</v>
      </c>
    </row>
    <row r="93" spans="1:6" x14ac:dyDescent="0.25">
      <c r="A93">
        <v>92</v>
      </c>
      <c r="B93" s="1">
        <v>45069</v>
      </c>
      <c r="C93" s="2">
        <v>0.52982638888888889</v>
      </c>
      <c r="D93">
        <v>92</v>
      </c>
      <c r="E93" s="5" t="s">
        <v>112</v>
      </c>
      <c r="F93">
        <v>0</v>
      </c>
    </row>
    <row r="94" spans="1:6" x14ac:dyDescent="0.25">
      <c r="A94">
        <v>93</v>
      </c>
      <c r="B94" s="1">
        <v>45069</v>
      </c>
      <c r="C94" s="2">
        <v>0.52986111111111112</v>
      </c>
      <c r="D94">
        <v>93</v>
      </c>
      <c r="E94" s="5" t="s">
        <v>113</v>
      </c>
      <c r="F94">
        <v>0</v>
      </c>
    </row>
    <row r="95" spans="1:6" x14ac:dyDescent="0.25">
      <c r="A95">
        <v>94</v>
      </c>
      <c r="B95" s="1">
        <v>45069</v>
      </c>
      <c r="C95" s="2">
        <v>0.53006944444444448</v>
      </c>
      <c r="D95">
        <v>94</v>
      </c>
      <c r="E95" s="5" t="s">
        <v>114</v>
      </c>
      <c r="F95">
        <v>0</v>
      </c>
    </row>
    <row r="96" spans="1:6" x14ac:dyDescent="0.25">
      <c r="A96">
        <v>95</v>
      </c>
      <c r="B96" s="1">
        <v>45069</v>
      </c>
      <c r="C96" s="2">
        <v>0.53009259259259256</v>
      </c>
      <c r="D96">
        <v>95</v>
      </c>
      <c r="E96" s="5" t="s">
        <v>115</v>
      </c>
      <c r="F96">
        <v>0</v>
      </c>
    </row>
    <row r="97" spans="1:6" x14ac:dyDescent="0.25">
      <c r="A97">
        <v>96</v>
      </c>
      <c r="B97" s="1">
        <v>45069</v>
      </c>
      <c r="C97" s="2">
        <v>0.53041666666666665</v>
      </c>
      <c r="D97">
        <v>96</v>
      </c>
      <c r="E97" s="5" t="s">
        <v>116</v>
      </c>
      <c r="F97">
        <v>0</v>
      </c>
    </row>
    <row r="98" spans="1:6" x14ac:dyDescent="0.25">
      <c r="A98">
        <v>97</v>
      </c>
      <c r="B98" s="1">
        <v>45069</v>
      </c>
      <c r="C98" s="2">
        <v>0.53043981481481484</v>
      </c>
      <c r="D98">
        <v>97</v>
      </c>
      <c r="E98" s="5" t="s">
        <v>117</v>
      </c>
      <c r="F98">
        <v>0</v>
      </c>
    </row>
    <row r="99" spans="1:6" x14ac:dyDescent="0.25">
      <c r="A99">
        <v>98</v>
      </c>
      <c r="B99" s="1">
        <v>45069</v>
      </c>
      <c r="C99" s="2">
        <v>0.53046296296296291</v>
      </c>
      <c r="D99">
        <v>98</v>
      </c>
      <c r="E99" s="5" t="s">
        <v>118</v>
      </c>
      <c r="F99">
        <v>0</v>
      </c>
    </row>
    <row r="100" spans="1:6" x14ac:dyDescent="0.25">
      <c r="A100">
        <v>99</v>
      </c>
      <c r="B100" s="1">
        <v>45069</v>
      </c>
      <c r="C100" s="2">
        <v>0.5304861111111111</v>
      </c>
      <c r="D100">
        <v>99</v>
      </c>
      <c r="E100" s="5" t="s">
        <v>119</v>
      </c>
      <c r="F100">
        <v>0</v>
      </c>
    </row>
    <row r="101" spans="1:6" x14ac:dyDescent="0.25">
      <c r="A101">
        <v>100</v>
      </c>
      <c r="B101" s="1">
        <v>45069</v>
      </c>
      <c r="C101" s="2">
        <v>0.53050925925925929</v>
      </c>
      <c r="D101">
        <v>100</v>
      </c>
      <c r="E101" s="5" t="s">
        <v>120</v>
      </c>
      <c r="F101">
        <v>0</v>
      </c>
    </row>
    <row r="102" spans="1:6" x14ac:dyDescent="0.25">
      <c r="A102">
        <v>101</v>
      </c>
      <c r="B102" s="1">
        <v>45069</v>
      </c>
      <c r="C102" s="2">
        <v>0.5307291666666667</v>
      </c>
      <c r="D102">
        <v>101</v>
      </c>
      <c r="E102" s="5" t="s">
        <v>121</v>
      </c>
      <c r="F102">
        <v>0</v>
      </c>
    </row>
    <row r="103" spans="1:6" x14ac:dyDescent="0.25">
      <c r="A103">
        <v>102</v>
      </c>
      <c r="B103" s="1">
        <v>45069</v>
      </c>
      <c r="C103" s="2">
        <v>0.53079861111111115</v>
      </c>
      <c r="D103">
        <v>102</v>
      </c>
      <c r="E103" s="5" t="s">
        <v>122</v>
      </c>
      <c r="F103">
        <v>0</v>
      </c>
    </row>
    <row r="104" spans="1:6" x14ac:dyDescent="0.25">
      <c r="A104">
        <v>103</v>
      </c>
      <c r="B104" s="1">
        <v>45069</v>
      </c>
      <c r="C104" s="2">
        <v>0.53082175925925923</v>
      </c>
      <c r="D104">
        <v>103</v>
      </c>
      <c r="E104" s="5" t="s">
        <v>123</v>
      </c>
      <c r="F104">
        <v>0</v>
      </c>
    </row>
    <row r="105" spans="1:6" x14ac:dyDescent="0.25">
      <c r="A105">
        <v>104</v>
      </c>
      <c r="B105" s="1">
        <v>45069</v>
      </c>
      <c r="C105" s="2">
        <v>0.53083333333333338</v>
      </c>
      <c r="D105">
        <v>104</v>
      </c>
      <c r="E105" s="5" t="s">
        <v>124</v>
      </c>
      <c r="F105">
        <v>0</v>
      </c>
    </row>
    <row r="106" spans="1:6" x14ac:dyDescent="0.25">
      <c r="A106">
        <v>105</v>
      </c>
      <c r="B106" s="1">
        <v>45069</v>
      </c>
      <c r="C106" s="2">
        <v>0.53098379629629633</v>
      </c>
      <c r="D106">
        <v>105</v>
      </c>
      <c r="E106" s="5" t="s">
        <v>125</v>
      </c>
      <c r="F106">
        <v>0</v>
      </c>
    </row>
    <row r="107" spans="1:6" x14ac:dyDescent="0.25">
      <c r="A107">
        <v>106</v>
      </c>
      <c r="B107" s="1">
        <v>45069</v>
      </c>
      <c r="C107" s="2">
        <v>0.53123842592592596</v>
      </c>
      <c r="D107">
        <v>106</v>
      </c>
      <c r="E107" s="5" t="s">
        <v>126</v>
      </c>
      <c r="F107">
        <v>1</v>
      </c>
    </row>
    <row r="108" spans="1:6" x14ac:dyDescent="0.25">
      <c r="A108">
        <v>107</v>
      </c>
      <c r="B108" s="1">
        <v>45069</v>
      </c>
      <c r="C108" s="2">
        <v>0.53130787037037042</v>
      </c>
      <c r="D108">
        <v>107</v>
      </c>
      <c r="E108" s="5" t="s">
        <v>127</v>
      </c>
      <c r="F108">
        <v>0</v>
      </c>
    </row>
    <row r="109" spans="1:6" x14ac:dyDescent="0.25">
      <c r="A109">
        <v>108</v>
      </c>
      <c r="B109" s="1">
        <v>45069</v>
      </c>
      <c r="C109" s="2">
        <v>0.53131944444444446</v>
      </c>
      <c r="D109">
        <v>108</v>
      </c>
      <c r="E109" s="5" t="s">
        <v>128</v>
      </c>
      <c r="F109">
        <v>0</v>
      </c>
    </row>
    <row r="110" spans="1:6" x14ac:dyDescent="0.25">
      <c r="A110">
        <v>109</v>
      </c>
      <c r="B110" s="1">
        <v>45069</v>
      </c>
      <c r="C110" s="2">
        <v>0.53149305555555559</v>
      </c>
      <c r="D110">
        <v>109</v>
      </c>
      <c r="E110" s="5" t="s">
        <v>129</v>
      </c>
      <c r="F110">
        <v>0</v>
      </c>
    </row>
    <row r="111" spans="1:6" x14ac:dyDescent="0.25">
      <c r="A111">
        <v>110</v>
      </c>
      <c r="B111" s="1">
        <v>45069</v>
      </c>
      <c r="C111" s="2">
        <v>0.53165509259259258</v>
      </c>
      <c r="D111">
        <v>110</v>
      </c>
      <c r="E111" s="5" t="s">
        <v>130</v>
      </c>
      <c r="F111">
        <v>0</v>
      </c>
    </row>
    <row r="112" spans="1:6" x14ac:dyDescent="0.25">
      <c r="A112">
        <v>111</v>
      </c>
      <c r="B112" s="1">
        <v>45069</v>
      </c>
      <c r="C112" s="2">
        <v>0.53168981481481481</v>
      </c>
      <c r="D112">
        <v>111</v>
      </c>
      <c r="E112" s="5" t="s">
        <v>131</v>
      </c>
      <c r="F112">
        <v>0</v>
      </c>
    </row>
    <row r="113" spans="1:6" x14ac:dyDescent="0.25">
      <c r="A113">
        <v>112</v>
      </c>
      <c r="B113" s="1">
        <v>45069</v>
      </c>
      <c r="C113" s="2">
        <v>0.53170138888888885</v>
      </c>
      <c r="D113">
        <v>112</v>
      </c>
      <c r="E113" s="5" t="s">
        <v>132</v>
      </c>
      <c r="F113">
        <v>0</v>
      </c>
    </row>
    <row r="114" spans="1:6" x14ac:dyDescent="0.25">
      <c r="A114">
        <v>113</v>
      </c>
      <c r="B114" s="1">
        <v>45069</v>
      </c>
      <c r="C114" s="2">
        <v>0.53239583333333329</v>
      </c>
      <c r="D114">
        <v>113</v>
      </c>
      <c r="E114" s="5" t="s">
        <v>133</v>
      </c>
      <c r="F114">
        <v>0</v>
      </c>
    </row>
    <row r="115" spans="1:6" x14ac:dyDescent="0.25">
      <c r="A115">
        <v>114</v>
      </c>
      <c r="B115" s="1">
        <v>45069</v>
      </c>
      <c r="C115" s="2">
        <v>0.5325347222222222</v>
      </c>
      <c r="D115">
        <v>114</v>
      </c>
      <c r="E115" s="5" t="s">
        <v>134</v>
      </c>
      <c r="F115">
        <v>0</v>
      </c>
    </row>
    <row r="116" spans="1:6" x14ac:dyDescent="0.25">
      <c r="A116">
        <v>115</v>
      </c>
      <c r="B116" s="1">
        <v>45069</v>
      </c>
      <c r="C116" s="2">
        <v>0.53259259259259262</v>
      </c>
      <c r="D116">
        <v>115</v>
      </c>
      <c r="E116" s="5" t="s">
        <v>135</v>
      </c>
      <c r="F116">
        <v>0</v>
      </c>
    </row>
    <row r="117" spans="1:6" x14ac:dyDescent="0.25">
      <c r="A117">
        <v>116</v>
      </c>
      <c r="B117" s="1">
        <v>45069</v>
      </c>
      <c r="C117" s="2">
        <v>0.5326157407407407</v>
      </c>
      <c r="D117">
        <v>116</v>
      </c>
      <c r="E117" s="5" t="s">
        <v>136</v>
      </c>
      <c r="F117">
        <v>0</v>
      </c>
    </row>
    <row r="118" spans="1:6" x14ac:dyDescent="0.25">
      <c r="A118">
        <v>117</v>
      </c>
      <c r="B118" s="1">
        <v>45069</v>
      </c>
      <c r="C118" s="2">
        <v>0.53265046296296292</v>
      </c>
      <c r="D118">
        <v>117</v>
      </c>
      <c r="E118" s="5" t="s">
        <v>137</v>
      </c>
      <c r="F118">
        <v>0</v>
      </c>
    </row>
    <row r="119" spans="1:6" x14ac:dyDescent="0.25">
      <c r="A119">
        <v>118</v>
      </c>
      <c r="B119" s="1">
        <v>45069</v>
      </c>
      <c r="C119" s="2">
        <v>0.53268518518518515</v>
      </c>
      <c r="D119">
        <v>118</v>
      </c>
      <c r="E119" s="5" t="s">
        <v>138</v>
      </c>
      <c r="F119">
        <v>0</v>
      </c>
    </row>
    <row r="120" spans="1:6" x14ac:dyDescent="0.25">
      <c r="A120">
        <v>119</v>
      </c>
      <c r="B120" s="1">
        <v>45069</v>
      </c>
      <c r="C120" s="2">
        <v>0.53284722222222225</v>
      </c>
      <c r="D120">
        <v>119</v>
      </c>
      <c r="E120" s="5" t="s">
        <v>139</v>
      </c>
      <c r="F120">
        <v>0</v>
      </c>
    </row>
    <row r="121" spans="1:6" x14ac:dyDescent="0.25">
      <c r="A121">
        <v>120</v>
      </c>
      <c r="B121" s="1">
        <v>45069</v>
      </c>
      <c r="C121" s="2">
        <v>0.53290509259259256</v>
      </c>
      <c r="D121">
        <v>120</v>
      </c>
      <c r="E121" s="5" t="s">
        <v>140</v>
      </c>
      <c r="F121">
        <v>0</v>
      </c>
    </row>
    <row r="122" spans="1:6" x14ac:dyDescent="0.25">
      <c r="A122">
        <v>121</v>
      </c>
      <c r="B122" s="1">
        <v>45069</v>
      </c>
      <c r="C122" s="2">
        <v>0.53297453703703701</v>
      </c>
      <c r="D122">
        <v>121</v>
      </c>
      <c r="E122" s="5" t="s">
        <v>141</v>
      </c>
      <c r="F122">
        <v>0</v>
      </c>
    </row>
    <row r="123" spans="1:6" x14ac:dyDescent="0.25">
      <c r="A123">
        <v>122</v>
      </c>
      <c r="B123" s="1">
        <v>45069</v>
      </c>
      <c r="C123" s="2">
        <v>0.5329976851851852</v>
      </c>
      <c r="D123">
        <v>122</v>
      </c>
      <c r="E123" s="5" t="s">
        <v>142</v>
      </c>
      <c r="F123">
        <v>0</v>
      </c>
    </row>
    <row r="124" spans="1:6" x14ac:dyDescent="0.25">
      <c r="A124">
        <v>123</v>
      </c>
      <c r="B124" s="1">
        <v>45069</v>
      </c>
      <c r="C124" s="2">
        <v>0.53304398148148147</v>
      </c>
      <c r="D124">
        <v>123</v>
      </c>
      <c r="E124" s="5" t="s">
        <v>143</v>
      </c>
      <c r="F124">
        <v>0</v>
      </c>
    </row>
    <row r="125" spans="1:6" x14ac:dyDescent="0.25">
      <c r="A125">
        <v>124</v>
      </c>
      <c r="B125" s="1">
        <v>45069</v>
      </c>
      <c r="C125" s="2">
        <v>0.53337962962962959</v>
      </c>
      <c r="D125">
        <v>124</v>
      </c>
      <c r="E125" s="5" t="s">
        <v>144</v>
      </c>
      <c r="F125">
        <v>0</v>
      </c>
    </row>
    <row r="126" spans="1:6" x14ac:dyDescent="0.25">
      <c r="A126">
        <v>125</v>
      </c>
      <c r="B126" s="1">
        <v>45069</v>
      </c>
      <c r="C126" s="2">
        <v>0.53353009259259254</v>
      </c>
      <c r="D126">
        <v>125</v>
      </c>
      <c r="E126" s="5" t="s">
        <v>145</v>
      </c>
      <c r="F126">
        <v>0</v>
      </c>
    </row>
    <row r="127" spans="1:6" x14ac:dyDescent="0.25">
      <c r="A127">
        <v>126</v>
      </c>
      <c r="B127" s="1">
        <v>45069</v>
      </c>
      <c r="C127" s="2">
        <v>0.53356481481481477</v>
      </c>
      <c r="D127">
        <v>126</v>
      </c>
      <c r="E127" s="5" t="s">
        <v>146</v>
      </c>
      <c r="F127">
        <v>0</v>
      </c>
    </row>
    <row r="128" spans="1:6" x14ac:dyDescent="0.25">
      <c r="A128">
        <v>127</v>
      </c>
      <c r="B128" s="1">
        <v>45069</v>
      </c>
      <c r="C128" s="2">
        <v>0.53364583333333337</v>
      </c>
      <c r="D128">
        <v>127</v>
      </c>
      <c r="E128" s="5" t="s">
        <v>147</v>
      </c>
      <c r="F128">
        <v>0</v>
      </c>
    </row>
    <row r="129" spans="1:6" x14ac:dyDescent="0.25">
      <c r="A129">
        <v>128</v>
      </c>
      <c r="B129" s="1">
        <v>45069</v>
      </c>
      <c r="C129" s="2">
        <v>0.5336805555555556</v>
      </c>
      <c r="D129">
        <v>128</v>
      </c>
      <c r="E129" s="5" t="s">
        <v>148</v>
      </c>
      <c r="F129">
        <v>0</v>
      </c>
    </row>
    <row r="130" spans="1:6" x14ac:dyDescent="0.25">
      <c r="A130">
        <v>129</v>
      </c>
      <c r="B130" s="1">
        <v>45069</v>
      </c>
      <c r="C130" s="2">
        <v>0.53372685185185187</v>
      </c>
      <c r="D130">
        <v>129</v>
      </c>
      <c r="E130" s="5" t="s">
        <v>149</v>
      </c>
      <c r="F130">
        <v>0</v>
      </c>
    </row>
    <row r="131" spans="1:6" x14ac:dyDescent="0.25">
      <c r="A131">
        <v>130</v>
      </c>
      <c r="B131" s="1">
        <v>45069</v>
      </c>
      <c r="C131" s="2">
        <v>0.53373842592592591</v>
      </c>
      <c r="D131">
        <v>130</v>
      </c>
      <c r="E131" s="5" t="s">
        <v>150</v>
      </c>
      <c r="F131">
        <v>0</v>
      </c>
    </row>
    <row r="132" spans="1:6" x14ac:dyDescent="0.25">
      <c r="A132">
        <v>131</v>
      </c>
      <c r="B132" s="1">
        <v>45069</v>
      </c>
      <c r="C132" s="2">
        <v>0.53388888888888886</v>
      </c>
      <c r="D132">
        <v>131</v>
      </c>
      <c r="E132" s="5" t="s">
        <v>151</v>
      </c>
      <c r="F132">
        <v>0</v>
      </c>
    </row>
    <row r="133" spans="1:6" x14ac:dyDescent="0.25">
      <c r="A133">
        <v>132</v>
      </c>
      <c r="B133" s="1">
        <v>45069</v>
      </c>
      <c r="C133" s="2">
        <v>0.53391203703703705</v>
      </c>
      <c r="D133">
        <v>132</v>
      </c>
      <c r="E133" s="5" t="s">
        <v>152</v>
      </c>
      <c r="F133">
        <v>0</v>
      </c>
    </row>
    <row r="134" spans="1:6" x14ac:dyDescent="0.25">
      <c r="A134">
        <v>133</v>
      </c>
      <c r="B134" s="1">
        <v>45069</v>
      </c>
      <c r="C134" s="2">
        <v>0.53392361111111108</v>
      </c>
      <c r="D134">
        <v>133</v>
      </c>
      <c r="E134" s="5" t="s">
        <v>153</v>
      </c>
      <c r="F134">
        <v>0</v>
      </c>
    </row>
    <row r="135" spans="1:6" x14ac:dyDescent="0.25">
      <c r="A135">
        <v>134</v>
      </c>
      <c r="B135" s="1">
        <v>45069</v>
      </c>
      <c r="C135" s="2">
        <v>0.53393518518518523</v>
      </c>
      <c r="D135">
        <v>134</v>
      </c>
      <c r="E135" s="5" t="s">
        <v>154</v>
      </c>
      <c r="F135">
        <v>0</v>
      </c>
    </row>
    <row r="136" spans="1:6" x14ac:dyDescent="0.25">
      <c r="A136">
        <v>135</v>
      </c>
      <c r="B136" s="1">
        <v>45069</v>
      </c>
      <c r="C136" s="2">
        <v>0.53394675925925927</v>
      </c>
      <c r="D136">
        <v>135</v>
      </c>
      <c r="E136" s="5" t="s">
        <v>155</v>
      </c>
      <c r="F136">
        <v>0</v>
      </c>
    </row>
    <row r="137" spans="1:6" x14ac:dyDescent="0.25">
      <c r="A137">
        <v>136</v>
      </c>
      <c r="B137" s="1">
        <v>45069</v>
      </c>
      <c r="C137" s="2">
        <v>0.53415509259259264</v>
      </c>
      <c r="D137">
        <v>136</v>
      </c>
      <c r="E137" s="5" t="s">
        <v>156</v>
      </c>
      <c r="F137">
        <v>0</v>
      </c>
    </row>
    <row r="138" spans="1:6" x14ac:dyDescent="0.25">
      <c r="A138">
        <v>137</v>
      </c>
      <c r="B138" s="1">
        <v>45069</v>
      </c>
      <c r="C138" s="2">
        <v>0.53417824074074072</v>
      </c>
      <c r="D138">
        <v>137</v>
      </c>
      <c r="E138" s="5" t="s">
        <v>157</v>
      </c>
      <c r="F138">
        <v>0</v>
      </c>
    </row>
    <row r="139" spans="1:6" x14ac:dyDescent="0.25">
      <c r="A139">
        <v>138</v>
      </c>
      <c r="B139" s="1">
        <v>45069</v>
      </c>
      <c r="C139" s="2">
        <v>0.53447916666666662</v>
      </c>
      <c r="D139">
        <v>138</v>
      </c>
      <c r="E139" s="5" t="s">
        <v>158</v>
      </c>
      <c r="F139">
        <v>0</v>
      </c>
    </row>
    <row r="140" spans="1:6" x14ac:dyDescent="0.25">
      <c r="A140">
        <v>139</v>
      </c>
      <c r="B140" s="1">
        <v>45069</v>
      </c>
      <c r="C140" s="2">
        <v>0.53450231481481481</v>
      </c>
      <c r="D140">
        <v>139</v>
      </c>
      <c r="E140" s="5" t="s">
        <v>159</v>
      </c>
      <c r="F140">
        <v>0</v>
      </c>
    </row>
    <row r="141" spans="1:6" x14ac:dyDescent="0.25">
      <c r="A141">
        <v>140</v>
      </c>
      <c r="B141" s="1">
        <v>45069</v>
      </c>
      <c r="C141" s="2">
        <v>0.53451388888888884</v>
      </c>
      <c r="D141">
        <v>140</v>
      </c>
      <c r="E141" s="5" t="s">
        <v>160</v>
      </c>
      <c r="F141">
        <v>0</v>
      </c>
    </row>
    <row r="142" spans="1:6" x14ac:dyDescent="0.25">
      <c r="A142">
        <v>141</v>
      </c>
      <c r="B142" s="1">
        <v>45069</v>
      </c>
      <c r="C142" s="2">
        <v>0.53459490740740745</v>
      </c>
      <c r="D142">
        <v>141</v>
      </c>
      <c r="E142" s="5" t="s">
        <v>161</v>
      </c>
      <c r="F142">
        <v>0</v>
      </c>
    </row>
    <row r="143" spans="1:6" x14ac:dyDescent="0.25">
      <c r="A143">
        <v>142</v>
      </c>
      <c r="B143" s="1">
        <v>45069</v>
      </c>
      <c r="C143" s="2">
        <v>0.53460648148148149</v>
      </c>
      <c r="D143">
        <v>142</v>
      </c>
      <c r="E143" s="5" t="s">
        <v>162</v>
      </c>
      <c r="F143">
        <v>0</v>
      </c>
    </row>
    <row r="144" spans="1:6" x14ac:dyDescent="0.25">
      <c r="A144">
        <v>143</v>
      </c>
      <c r="B144" s="1">
        <v>45069</v>
      </c>
      <c r="C144" s="2">
        <v>0.53462962962962968</v>
      </c>
      <c r="D144">
        <v>143</v>
      </c>
      <c r="E144" s="5" t="s">
        <v>163</v>
      </c>
      <c r="F144">
        <v>0</v>
      </c>
    </row>
    <row r="145" spans="1:6" x14ac:dyDescent="0.25">
      <c r="A145">
        <v>144</v>
      </c>
      <c r="B145" s="1">
        <v>45069</v>
      </c>
      <c r="C145" s="2">
        <v>0.53483796296296293</v>
      </c>
      <c r="D145">
        <v>144</v>
      </c>
      <c r="E145" s="5" t="s">
        <v>164</v>
      </c>
      <c r="F145">
        <v>0</v>
      </c>
    </row>
    <row r="146" spans="1:6" x14ac:dyDescent="0.25">
      <c r="A146">
        <v>145</v>
      </c>
      <c r="B146" s="1">
        <v>45069</v>
      </c>
      <c r="C146" s="2">
        <v>0.53493055555555558</v>
      </c>
      <c r="D146">
        <v>145</v>
      </c>
      <c r="E146" s="5" t="s">
        <v>165</v>
      </c>
      <c r="F146">
        <v>0</v>
      </c>
    </row>
    <row r="147" spans="1:6" x14ac:dyDescent="0.25">
      <c r="A147">
        <v>146</v>
      </c>
      <c r="B147" s="1">
        <v>45069</v>
      </c>
      <c r="C147" s="2">
        <v>0.53497685185185184</v>
      </c>
      <c r="D147">
        <v>146</v>
      </c>
      <c r="E147" s="5" t="s">
        <v>166</v>
      </c>
      <c r="F147">
        <v>1</v>
      </c>
    </row>
    <row r="148" spans="1:6" x14ac:dyDescent="0.25">
      <c r="A148">
        <v>147</v>
      </c>
      <c r="B148" s="1">
        <v>45069</v>
      </c>
      <c r="C148" s="2">
        <v>0.53579861111111116</v>
      </c>
      <c r="D148">
        <v>147</v>
      </c>
      <c r="E148" s="5" t="s">
        <v>167</v>
      </c>
      <c r="F148">
        <v>0</v>
      </c>
    </row>
    <row r="149" spans="1:6" x14ac:dyDescent="0.25">
      <c r="A149">
        <v>148</v>
      </c>
      <c r="B149" s="1">
        <v>45069</v>
      </c>
      <c r="C149" s="2">
        <v>0.53585648148148146</v>
      </c>
      <c r="D149">
        <v>148</v>
      </c>
      <c r="E149" s="5" t="s">
        <v>168</v>
      </c>
      <c r="F149">
        <v>0</v>
      </c>
    </row>
    <row r="150" spans="1:6" x14ac:dyDescent="0.25">
      <c r="A150">
        <v>149</v>
      </c>
      <c r="B150" s="1">
        <v>45069</v>
      </c>
      <c r="C150" s="2">
        <v>0.5358680555555555</v>
      </c>
      <c r="D150">
        <v>149</v>
      </c>
      <c r="E150" s="5" t="s">
        <v>169</v>
      </c>
      <c r="F150">
        <v>0</v>
      </c>
    </row>
    <row r="151" spans="1:6" x14ac:dyDescent="0.25">
      <c r="A151">
        <v>150</v>
      </c>
      <c r="B151" s="1">
        <v>45069</v>
      </c>
      <c r="C151" s="2">
        <v>0.53601851851851856</v>
      </c>
      <c r="D151">
        <v>150</v>
      </c>
      <c r="E151" s="5" t="s">
        <v>170</v>
      </c>
      <c r="F151">
        <v>0</v>
      </c>
    </row>
    <row r="152" spans="1:6" x14ac:dyDescent="0.25">
      <c r="A152">
        <v>151</v>
      </c>
      <c r="B152" s="1">
        <v>45069</v>
      </c>
      <c r="C152" s="2">
        <v>0.53607638888888887</v>
      </c>
      <c r="D152">
        <v>151</v>
      </c>
      <c r="E152" s="5" t="s">
        <v>171</v>
      </c>
      <c r="F152">
        <v>0</v>
      </c>
    </row>
    <row r="153" spans="1:6" x14ac:dyDescent="0.25">
      <c r="A153">
        <v>152</v>
      </c>
      <c r="B153" s="1">
        <v>45069</v>
      </c>
      <c r="C153" s="2">
        <v>0.53608796296296302</v>
      </c>
      <c r="D153">
        <v>152</v>
      </c>
      <c r="E153" s="5" t="s">
        <v>172</v>
      </c>
      <c r="F153">
        <v>0</v>
      </c>
    </row>
    <row r="154" spans="1:6" x14ac:dyDescent="0.25">
      <c r="A154">
        <v>153</v>
      </c>
      <c r="B154" s="1">
        <v>45069</v>
      </c>
      <c r="C154" s="2">
        <v>0.53634259259259254</v>
      </c>
      <c r="D154">
        <v>153</v>
      </c>
      <c r="E154" s="5" t="s">
        <v>173</v>
      </c>
      <c r="F154">
        <v>0</v>
      </c>
    </row>
    <row r="155" spans="1:6" x14ac:dyDescent="0.25">
      <c r="A155">
        <v>154</v>
      </c>
      <c r="B155" s="1">
        <v>45069</v>
      </c>
      <c r="C155" s="2">
        <v>0.53637731481481477</v>
      </c>
      <c r="D155">
        <v>154</v>
      </c>
      <c r="E155" s="5" t="s">
        <v>174</v>
      </c>
      <c r="F155">
        <v>0</v>
      </c>
    </row>
    <row r="156" spans="1:6" x14ac:dyDescent="0.25">
      <c r="A156">
        <v>155</v>
      </c>
      <c r="B156" s="1">
        <v>45069</v>
      </c>
      <c r="C156" s="2">
        <v>0.53651620370370368</v>
      </c>
      <c r="D156">
        <v>155</v>
      </c>
      <c r="E156" s="5" t="s">
        <v>175</v>
      </c>
      <c r="F156">
        <v>0</v>
      </c>
    </row>
    <row r="157" spans="1:6" x14ac:dyDescent="0.25">
      <c r="A157">
        <v>156</v>
      </c>
      <c r="B157" s="1">
        <v>45069</v>
      </c>
      <c r="C157" s="2">
        <v>0.53660879629629632</v>
      </c>
      <c r="D157">
        <v>156</v>
      </c>
      <c r="E157" s="5" t="s">
        <v>176</v>
      </c>
      <c r="F157">
        <v>0</v>
      </c>
    </row>
    <row r="158" spans="1:6" x14ac:dyDescent="0.25">
      <c r="A158">
        <v>157</v>
      </c>
      <c r="B158" s="1">
        <v>45069</v>
      </c>
      <c r="C158" s="2">
        <v>0.53662037037037036</v>
      </c>
      <c r="D158">
        <v>157</v>
      </c>
      <c r="E158" s="5" t="s">
        <v>177</v>
      </c>
      <c r="F158">
        <v>0</v>
      </c>
    </row>
    <row r="159" spans="1:6" x14ac:dyDescent="0.25">
      <c r="A159">
        <v>158</v>
      </c>
      <c r="B159" s="1">
        <v>45069</v>
      </c>
      <c r="C159" s="2">
        <v>0.53668981481481481</v>
      </c>
      <c r="D159">
        <v>158</v>
      </c>
      <c r="E159" s="5" t="s">
        <v>178</v>
      </c>
      <c r="F159">
        <v>0</v>
      </c>
    </row>
    <row r="160" spans="1:6" x14ac:dyDescent="0.25">
      <c r="A160">
        <v>159</v>
      </c>
      <c r="B160" s="1">
        <v>45069</v>
      </c>
      <c r="C160" s="2">
        <v>0.53704861111111113</v>
      </c>
      <c r="D160">
        <v>159</v>
      </c>
      <c r="E160" s="5" t="s">
        <v>179</v>
      </c>
      <c r="F160">
        <v>0</v>
      </c>
    </row>
    <row r="161" spans="1:7" x14ac:dyDescent="0.25">
      <c r="A161">
        <v>160</v>
      </c>
      <c r="B161" s="1">
        <v>45069</v>
      </c>
      <c r="C161" s="2">
        <v>0.53708333333333336</v>
      </c>
      <c r="D161">
        <v>160</v>
      </c>
      <c r="E161" s="5" t="s">
        <v>180</v>
      </c>
      <c r="F161">
        <v>0</v>
      </c>
    </row>
    <row r="162" spans="1:7" x14ac:dyDescent="0.25">
      <c r="A162">
        <v>161</v>
      </c>
      <c r="B162" s="1">
        <v>45069</v>
      </c>
      <c r="C162" s="2">
        <v>0.53710648148148143</v>
      </c>
      <c r="D162">
        <v>161</v>
      </c>
      <c r="E162" s="5" t="s">
        <v>181</v>
      </c>
      <c r="F162">
        <v>0</v>
      </c>
    </row>
    <row r="163" spans="1:7" x14ac:dyDescent="0.25">
      <c r="A163">
        <v>162</v>
      </c>
      <c r="B163" s="1">
        <v>45069</v>
      </c>
      <c r="C163" s="2">
        <v>0.53711805555555558</v>
      </c>
      <c r="D163">
        <v>162</v>
      </c>
      <c r="E163" s="5" t="s">
        <v>182</v>
      </c>
      <c r="F163">
        <v>0</v>
      </c>
    </row>
    <row r="164" spans="1:7" x14ac:dyDescent="0.25">
      <c r="A164">
        <v>163</v>
      </c>
      <c r="B164" s="1">
        <v>45069</v>
      </c>
      <c r="C164" s="2">
        <v>0.53751157407407413</v>
      </c>
      <c r="D164">
        <v>163</v>
      </c>
      <c r="E164" s="5" t="s">
        <v>183</v>
      </c>
      <c r="F164">
        <v>0</v>
      </c>
    </row>
    <row r="165" spans="1:7" x14ac:dyDescent="0.25">
      <c r="A165">
        <v>164</v>
      </c>
      <c r="B165" s="1">
        <v>45069</v>
      </c>
      <c r="C165" s="2">
        <v>0.53752314814814817</v>
      </c>
      <c r="D165">
        <v>164</v>
      </c>
      <c r="E165" s="5" t="s">
        <v>184</v>
      </c>
      <c r="F165">
        <v>0</v>
      </c>
    </row>
    <row r="166" spans="1:7" x14ac:dyDescent="0.25">
      <c r="A166">
        <v>165</v>
      </c>
      <c r="B166" s="1">
        <v>45069</v>
      </c>
      <c r="C166" s="2">
        <v>0.53753472222222221</v>
      </c>
      <c r="D166">
        <v>165</v>
      </c>
      <c r="E166" s="5" t="s">
        <v>185</v>
      </c>
      <c r="F166">
        <v>0</v>
      </c>
    </row>
    <row r="167" spans="1:7" x14ac:dyDescent="0.25">
      <c r="A167">
        <v>166</v>
      </c>
      <c r="B167" s="1">
        <v>45069</v>
      </c>
      <c r="C167" s="2">
        <v>0.53756944444444443</v>
      </c>
      <c r="D167">
        <v>166</v>
      </c>
      <c r="E167" s="5" t="s">
        <v>186</v>
      </c>
      <c r="F167">
        <v>0</v>
      </c>
    </row>
    <row r="168" spans="1:7" x14ac:dyDescent="0.25">
      <c r="A168">
        <v>167</v>
      </c>
      <c r="B168" s="1">
        <v>45069</v>
      </c>
      <c r="C168" s="2">
        <v>0.53768518518518515</v>
      </c>
      <c r="D168" t="s">
        <v>13</v>
      </c>
      <c r="E168" s="5" t="s">
        <v>187</v>
      </c>
      <c r="F168" t="s">
        <v>13</v>
      </c>
      <c r="G168" t="s">
        <v>188</v>
      </c>
    </row>
    <row r="169" spans="1:7" x14ac:dyDescent="0.25">
      <c r="A169">
        <v>168</v>
      </c>
      <c r="B169" s="1">
        <v>45069</v>
      </c>
      <c r="C169" s="2">
        <v>0.53814814814814815</v>
      </c>
      <c r="D169">
        <v>167</v>
      </c>
      <c r="E169" s="5" t="s">
        <v>189</v>
      </c>
      <c r="F169">
        <v>0</v>
      </c>
    </row>
    <row r="170" spans="1:7" x14ac:dyDescent="0.25">
      <c r="A170">
        <v>169</v>
      </c>
      <c r="B170" s="1">
        <v>45069</v>
      </c>
      <c r="C170" s="2">
        <v>0.53872685185185187</v>
      </c>
      <c r="D170">
        <v>168</v>
      </c>
      <c r="E170" s="5" t="s">
        <v>190</v>
      </c>
      <c r="F170">
        <v>0</v>
      </c>
    </row>
    <row r="171" spans="1:7" x14ac:dyDescent="0.25">
      <c r="A171">
        <v>170</v>
      </c>
      <c r="B171" s="1">
        <v>45069</v>
      </c>
      <c r="C171" s="2">
        <v>0.53880787037037037</v>
      </c>
      <c r="D171">
        <v>169</v>
      </c>
      <c r="E171" s="5" t="s">
        <v>191</v>
      </c>
      <c r="F171">
        <v>0</v>
      </c>
    </row>
    <row r="172" spans="1:7" x14ac:dyDescent="0.25">
      <c r="A172">
        <v>171</v>
      </c>
      <c r="B172" s="1">
        <v>45069</v>
      </c>
      <c r="C172" s="2">
        <v>0.53886574074074078</v>
      </c>
      <c r="D172">
        <v>170</v>
      </c>
      <c r="E172" s="5" t="s">
        <v>192</v>
      </c>
      <c r="F172">
        <v>0</v>
      </c>
    </row>
    <row r="173" spans="1:7" x14ac:dyDescent="0.25">
      <c r="A173">
        <v>172</v>
      </c>
      <c r="B173" s="1">
        <v>45069</v>
      </c>
      <c r="C173" s="2">
        <v>0.53938657407407409</v>
      </c>
      <c r="D173">
        <v>171</v>
      </c>
      <c r="E173" s="5" t="s">
        <v>193</v>
      </c>
      <c r="F173">
        <v>0</v>
      </c>
    </row>
    <row r="174" spans="1:7" x14ac:dyDescent="0.25">
      <c r="A174">
        <v>173</v>
      </c>
      <c r="B174" s="1">
        <v>45069</v>
      </c>
      <c r="C174" s="2">
        <v>0.53938657407407409</v>
      </c>
      <c r="D174">
        <v>172</v>
      </c>
      <c r="E174" s="5" t="s">
        <v>194</v>
      </c>
      <c r="F174">
        <v>0</v>
      </c>
    </row>
    <row r="175" spans="1:7" x14ac:dyDescent="0.25">
      <c r="A175">
        <v>174</v>
      </c>
      <c r="B175" s="1">
        <v>45069</v>
      </c>
      <c r="C175" s="2">
        <v>0.53940972222222228</v>
      </c>
      <c r="D175">
        <v>173</v>
      </c>
      <c r="E175" s="5" t="s">
        <v>195</v>
      </c>
      <c r="F175">
        <v>0</v>
      </c>
    </row>
    <row r="176" spans="1:7" x14ac:dyDescent="0.25">
      <c r="A176">
        <v>175</v>
      </c>
      <c r="B176" s="1">
        <v>45069</v>
      </c>
      <c r="C176" s="2">
        <v>0.53943287037037035</v>
      </c>
      <c r="D176">
        <v>174</v>
      </c>
      <c r="E176" s="5" t="s">
        <v>196</v>
      </c>
      <c r="F176">
        <v>0</v>
      </c>
    </row>
    <row r="177" spans="1:6" x14ac:dyDescent="0.25">
      <c r="A177">
        <v>176</v>
      </c>
      <c r="B177" s="1">
        <v>45069</v>
      </c>
      <c r="C177" s="2">
        <v>0.53953703703703704</v>
      </c>
      <c r="D177">
        <v>175</v>
      </c>
      <c r="E177" s="5" t="s">
        <v>197</v>
      </c>
      <c r="F177">
        <v>0</v>
      </c>
    </row>
    <row r="178" spans="1:6" x14ac:dyDescent="0.25">
      <c r="A178">
        <v>177</v>
      </c>
      <c r="B178" s="1">
        <v>45069</v>
      </c>
      <c r="C178" s="2">
        <v>0.53964120370370372</v>
      </c>
      <c r="D178">
        <v>176</v>
      </c>
      <c r="E178" s="5" t="s">
        <v>198</v>
      </c>
      <c r="F178">
        <v>0</v>
      </c>
    </row>
    <row r="179" spans="1:6" x14ac:dyDescent="0.25">
      <c r="A179">
        <v>178</v>
      </c>
      <c r="B179" s="1">
        <v>45069</v>
      </c>
      <c r="C179" s="2">
        <v>0.53984953703703709</v>
      </c>
      <c r="D179">
        <v>177</v>
      </c>
      <c r="E179" s="5" t="s">
        <v>199</v>
      </c>
      <c r="F179">
        <v>0</v>
      </c>
    </row>
    <row r="180" spans="1:6" x14ac:dyDescent="0.25">
      <c r="A180">
        <v>179</v>
      </c>
      <c r="B180" s="1">
        <v>45069</v>
      </c>
      <c r="C180" s="2">
        <v>0.53991898148148143</v>
      </c>
      <c r="D180">
        <v>178</v>
      </c>
      <c r="E180" s="5" t="s">
        <v>200</v>
      </c>
      <c r="F180">
        <v>0</v>
      </c>
    </row>
    <row r="181" spans="1:6" x14ac:dyDescent="0.25">
      <c r="A181">
        <v>180</v>
      </c>
      <c r="B181" s="1">
        <v>45069</v>
      </c>
      <c r="C181" s="2">
        <v>0.54063657407407406</v>
      </c>
      <c r="D181">
        <v>179</v>
      </c>
      <c r="E181" s="5" t="s">
        <v>201</v>
      </c>
      <c r="F181">
        <v>0</v>
      </c>
    </row>
    <row r="182" spans="1:6" x14ac:dyDescent="0.25">
      <c r="A182">
        <v>181</v>
      </c>
      <c r="B182" s="1">
        <v>45069</v>
      </c>
      <c r="C182" s="2">
        <v>0.5406481481481481</v>
      </c>
      <c r="D182">
        <v>180</v>
      </c>
      <c r="E182" s="5" t="s">
        <v>202</v>
      </c>
      <c r="F182">
        <v>0</v>
      </c>
    </row>
    <row r="183" spans="1:6" x14ac:dyDescent="0.25">
      <c r="A183">
        <v>182</v>
      </c>
      <c r="B183" s="1">
        <v>45069</v>
      </c>
      <c r="C183" s="2">
        <v>0.54077546296296297</v>
      </c>
      <c r="D183">
        <v>181</v>
      </c>
      <c r="E183" s="5" t="s">
        <v>203</v>
      </c>
      <c r="F183">
        <v>0</v>
      </c>
    </row>
    <row r="184" spans="1:6" x14ac:dyDescent="0.25">
      <c r="A184">
        <v>183</v>
      </c>
      <c r="B184" s="1">
        <v>45069</v>
      </c>
      <c r="C184" s="2">
        <v>0.54078703703703701</v>
      </c>
      <c r="D184">
        <v>182</v>
      </c>
      <c r="E184" s="5" t="s">
        <v>204</v>
      </c>
      <c r="F184">
        <v>0</v>
      </c>
    </row>
    <row r="185" spans="1:6" x14ac:dyDescent="0.25">
      <c r="A185">
        <v>184</v>
      </c>
      <c r="B185" s="1">
        <v>45069</v>
      </c>
      <c r="C185" s="2">
        <v>0.54122685185185182</v>
      </c>
      <c r="D185">
        <v>183</v>
      </c>
      <c r="E185" s="5" t="s">
        <v>205</v>
      </c>
      <c r="F185">
        <v>0</v>
      </c>
    </row>
    <row r="186" spans="1:6" x14ac:dyDescent="0.25">
      <c r="A186">
        <v>185</v>
      </c>
      <c r="B186" s="1">
        <v>45069</v>
      </c>
      <c r="C186" s="2">
        <v>0.5413310185185185</v>
      </c>
      <c r="D186">
        <v>184</v>
      </c>
      <c r="E186" s="5" t="s">
        <v>206</v>
      </c>
      <c r="F186">
        <v>0</v>
      </c>
    </row>
    <row r="187" spans="1:6" x14ac:dyDescent="0.25">
      <c r="A187">
        <v>186</v>
      </c>
      <c r="B187" s="1">
        <v>45069</v>
      </c>
      <c r="C187" s="2">
        <v>0.54160879629629632</v>
      </c>
      <c r="D187">
        <v>185</v>
      </c>
      <c r="E187" s="5" t="s">
        <v>207</v>
      </c>
      <c r="F187">
        <v>0</v>
      </c>
    </row>
    <row r="188" spans="1:6" x14ac:dyDescent="0.25">
      <c r="A188">
        <v>187</v>
      </c>
      <c r="B188" s="1">
        <v>45069</v>
      </c>
      <c r="C188" s="2">
        <v>0.54166666666666663</v>
      </c>
      <c r="D188">
        <v>186</v>
      </c>
      <c r="E188" s="5" t="s">
        <v>208</v>
      </c>
      <c r="F188">
        <v>0</v>
      </c>
    </row>
    <row r="189" spans="1:6" x14ac:dyDescent="0.25">
      <c r="A189">
        <v>188</v>
      </c>
      <c r="B189" s="1">
        <v>45069</v>
      </c>
      <c r="C189" s="2">
        <v>0.54171296296296301</v>
      </c>
      <c r="D189">
        <v>187</v>
      </c>
      <c r="E189" s="5" t="s">
        <v>209</v>
      </c>
      <c r="F189">
        <v>0</v>
      </c>
    </row>
    <row r="190" spans="1:6" x14ac:dyDescent="0.25">
      <c r="A190">
        <v>189</v>
      </c>
      <c r="B190" s="1">
        <v>45069</v>
      </c>
      <c r="C190" s="2">
        <v>0.54173611111111108</v>
      </c>
      <c r="D190">
        <v>188</v>
      </c>
      <c r="E190" s="5" t="s">
        <v>210</v>
      </c>
      <c r="F190">
        <v>0</v>
      </c>
    </row>
    <row r="191" spans="1:6" x14ac:dyDescent="0.25">
      <c r="A191">
        <v>190</v>
      </c>
      <c r="B191" s="1">
        <v>45069</v>
      </c>
      <c r="C191" s="2">
        <v>0.54186342592592596</v>
      </c>
      <c r="D191">
        <v>189</v>
      </c>
      <c r="E191" s="5" t="s">
        <v>211</v>
      </c>
      <c r="F191">
        <v>0</v>
      </c>
    </row>
    <row r="192" spans="1:6" x14ac:dyDescent="0.25">
      <c r="A192">
        <v>191</v>
      </c>
      <c r="B192" s="1">
        <v>45069</v>
      </c>
      <c r="C192" s="2">
        <v>0.54236111111111107</v>
      </c>
      <c r="D192">
        <v>190</v>
      </c>
      <c r="E192" s="5" t="s">
        <v>212</v>
      </c>
      <c r="F192">
        <v>0</v>
      </c>
    </row>
    <row r="193" spans="1:6" x14ac:dyDescent="0.25">
      <c r="A193">
        <v>192</v>
      </c>
      <c r="B193" s="1">
        <v>45069</v>
      </c>
      <c r="C193" s="2">
        <v>0.54243055555555553</v>
      </c>
      <c r="D193">
        <v>191</v>
      </c>
      <c r="E193" s="5" t="s">
        <v>213</v>
      </c>
      <c r="F193">
        <v>0</v>
      </c>
    </row>
    <row r="194" spans="1:6" x14ac:dyDescent="0.25">
      <c r="A194">
        <v>193</v>
      </c>
      <c r="B194" s="1">
        <v>45069</v>
      </c>
      <c r="C194" s="2">
        <v>0.54251157407407402</v>
      </c>
      <c r="D194">
        <v>192</v>
      </c>
      <c r="E194" s="5" t="s">
        <v>214</v>
      </c>
      <c r="F194">
        <v>0</v>
      </c>
    </row>
    <row r="195" spans="1:6" x14ac:dyDescent="0.25">
      <c r="A195">
        <v>194</v>
      </c>
      <c r="B195" s="1">
        <v>45069</v>
      </c>
      <c r="C195" s="2">
        <v>0.54281250000000003</v>
      </c>
      <c r="D195">
        <v>193</v>
      </c>
      <c r="E195" s="5" t="s">
        <v>215</v>
      </c>
      <c r="F195">
        <v>0</v>
      </c>
    </row>
    <row r="196" spans="1:6" x14ac:dyDescent="0.25">
      <c r="A196">
        <v>195</v>
      </c>
      <c r="B196" s="1">
        <v>45069</v>
      </c>
      <c r="C196" s="2">
        <v>0.54287037037037034</v>
      </c>
      <c r="D196">
        <v>194</v>
      </c>
      <c r="E196" s="5" t="s">
        <v>216</v>
      </c>
      <c r="F196">
        <v>0</v>
      </c>
    </row>
    <row r="197" spans="1:6" x14ac:dyDescent="0.25">
      <c r="A197">
        <v>196</v>
      </c>
      <c r="B197" s="1">
        <v>45069</v>
      </c>
      <c r="C197" s="2">
        <v>0.54300925925925925</v>
      </c>
      <c r="D197">
        <v>195</v>
      </c>
      <c r="E197" s="5" t="s">
        <v>217</v>
      </c>
      <c r="F197">
        <v>0</v>
      </c>
    </row>
    <row r="198" spans="1:6" x14ac:dyDescent="0.25">
      <c r="A198">
        <v>197</v>
      </c>
      <c r="B198" s="1">
        <v>45069</v>
      </c>
      <c r="C198" s="2">
        <v>0.54373842592592592</v>
      </c>
      <c r="D198">
        <v>196</v>
      </c>
      <c r="E198" s="5" t="s">
        <v>218</v>
      </c>
      <c r="F198">
        <v>0</v>
      </c>
    </row>
    <row r="199" spans="1:6" x14ac:dyDescent="0.25">
      <c r="A199">
        <v>198</v>
      </c>
      <c r="B199" s="1">
        <v>45069</v>
      </c>
      <c r="C199" s="2">
        <v>0.54379629629629633</v>
      </c>
      <c r="D199">
        <v>197</v>
      </c>
      <c r="E199" s="5" t="s">
        <v>219</v>
      </c>
      <c r="F199">
        <v>0</v>
      </c>
    </row>
    <row r="200" spans="1:6" x14ac:dyDescent="0.25">
      <c r="A200">
        <v>199</v>
      </c>
      <c r="B200" s="1">
        <v>45069</v>
      </c>
      <c r="C200" s="2">
        <v>0.54383101851851856</v>
      </c>
      <c r="D200">
        <v>198</v>
      </c>
      <c r="E200" s="5" t="s">
        <v>220</v>
      </c>
      <c r="F200">
        <v>0</v>
      </c>
    </row>
    <row r="201" spans="1:6" x14ac:dyDescent="0.25">
      <c r="A201">
        <v>200</v>
      </c>
      <c r="B201" s="1">
        <v>45069</v>
      </c>
      <c r="C201" s="2">
        <v>0.54386574074074079</v>
      </c>
      <c r="D201">
        <v>199</v>
      </c>
      <c r="E201" s="5" t="s">
        <v>221</v>
      </c>
      <c r="F201">
        <v>0</v>
      </c>
    </row>
    <row r="202" spans="1:6" x14ac:dyDescent="0.25">
      <c r="A202">
        <v>201</v>
      </c>
      <c r="B202" s="1">
        <v>45069</v>
      </c>
      <c r="C202" s="2">
        <v>0.54388888888888887</v>
      </c>
      <c r="D202">
        <v>200</v>
      </c>
      <c r="E202" s="5" t="s">
        <v>222</v>
      </c>
      <c r="F202">
        <v>0</v>
      </c>
    </row>
    <row r="203" spans="1:6" x14ac:dyDescent="0.25">
      <c r="A203">
        <v>202</v>
      </c>
      <c r="B203" s="1">
        <v>45069</v>
      </c>
      <c r="C203" s="2">
        <v>0.54402777777777778</v>
      </c>
      <c r="D203">
        <v>201</v>
      </c>
      <c r="E203" s="5" t="s">
        <v>223</v>
      </c>
      <c r="F203">
        <v>0</v>
      </c>
    </row>
    <row r="204" spans="1:6" x14ac:dyDescent="0.25">
      <c r="A204">
        <v>203</v>
      </c>
      <c r="B204" s="1">
        <v>45069</v>
      </c>
      <c r="C204" s="2">
        <v>0.5440625</v>
      </c>
      <c r="D204">
        <v>202</v>
      </c>
      <c r="E204" s="5" t="s">
        <v>224</v>
      </c>
      <c r="F204">
        <v>0</v>
      </c>
    </row>
    <row r="205" spans="1:6" x14ac:dyDescent="0.25">
      <c r="A205">
        <v>204</v>
      </c>
      <c r="B205" s="1">
        <v>45069</v>
      </c>
      <c r="C205" s="2">
        <v>0.54408564814814819</v>
      </c>
      <c r="D205">
        <v>203</v>
      </c>
      <c r="E205" s="5" t="s">
        <v>225</v>
      </c>
      <c r="F205">
        <v>0</v>
      </c>
    </row>
    <row r="206" spans="1:6" x14ac:dyDescent="0.25">
      <c r="A206">
        <v>205</v>
      </c>
      <c r="B206" s="1">
        <v>45069</v>
      </c>
      <c r="C206" s="2">
        <v>0.54410879629629627</v>
      </c>
      <c r="D206">
        <v>204</v>
      </c>
      <c r="E206" s="5" t="s">
        <v>226</v>
      </c>
      <c r="F206">
        <v>0</v>
      </c>
    </row>
    <row r="207" spans="1:6" x14ac:dyDescent="0.25">
      <c r="A207">
        <v>206</v>
      </c>
      <c r="B207" s="1">
        <v>45069</v>
      </c>
      <c r="C207" s="2">
        <v>0.54417824074074073</v>
      </c>
      <c r="D207">
        <v>205</v>
      </c>
      <c r="E207" s="5" t="s">
        <v>227</v>
      </c>
      <c r="F207">
        <v>0</v>
      </c>
    </row>
    <row r="208" spans="1:6" x14ac:dyDescent="0.25">
      <c r="A208">
        <v>207</v>
      </c>
      <c r="B208" s="1">
        <v>45069</v>
      </c>
      <c r="C208" s="2">
        <v>0.54425925925925922</v>
      </c>
      <c r="D208">
        <v>206</v>
      </c>
      <c r="E208" s="5" t="s">
        <v>228</v>
      </c>
      <c r="F208">
        <v>0</v>
      </c>
    </row>
    <row r="209" spans="1:6" x14ac:dyDescent="0.25">
      <c r="A209">
        <v>208</v>
      </c>
      <c r="B209" s="1">
        <v>45069</v>
      </c>
      <c r="C209" s="2">
        <v>0.54435185185185186</v>
      </c>
      <c r="D209">
        <v>207</v>
      </c>
      <c r="E209" s="5" t="s">
        <v>229</v>
      </c>
      <c r="F209">
        <v>0</v>
      </c>
    </row>
    <row r="210" spans="1:6" x14ac:dyDescent="0.25">
      <c r="A210">
        <v>209</v>
      </c>
      <c r="B210" s="1">
        <v>45069</v>
      </c>
      <c r="C210" s="2">
        <v>0.54439814814814813</v>
      </c>
      <c r="D210">
        <v>208</v>
      </c>
      <c r="E210" s="5" t="s">
        <v>230</v>
      </c>
      <c r="F210">
        <v>0</v>
      </c>
    </row>
    <row r="211" spans="1:6" x14ac:dyDescent="0.25">
      <c r="A211">
        <v>210</v>
      </c>
      <c r="B211" s="1">
        <v>45069</v>
      </c>
      <c r="C211" s="2">
        <v>0.54445601851851855</v>
      </c>
      <c r="D211">
        <v>209</v>
      </c>
      <c r="E211" s="5" t="s">
        <v>231</v>
      </c>
      <c r="F211">
        <v>0</v>
      </c>
    </row>
    <row r="212" spans="1:6" x14ac:dyDescent="0.25">
      <c r="A212">
        <v>211</v>
      </c>
      <c r="B212" s="1">
        <v>45069</v>
      </c>
      <c r="C212" s="2">
        <v>0.54446759259259259</v>
      </c>
      <c r="D212">
        <v>210</v>
      </c>
      <c r="E212" s="5" t="s">
        <v>232</v>
      </c>
      <c r="F212">
        <v>0</v>
      </c>
    </row>
    <row r="213" spans="1:6" x14ac:dyDescent="0.25">
      <c r="A213">
        <v>212</v>
      </c>
      <c r="B213" s="1">
        <v>45069</v>
      </c>
      <c r="C213" s="2">
        <v>0.54449074074074078</v>
      </c>
      <c r="D213">
        <v>211</v>
      </c>
      <c r="E213" s="5" t="s">
        <v>233</v>
      </c>
      <c r="F213">
        <v>0</v>
      </c>
    </row>
    <row r="214" spans="1:6" x14ac:dyDescent="0.25">
      <c r="A214">
        <v>213</v>
      </c>
      <c r="B214" s="1">
        <v>45069</v>
      </c>
      <c r="C214" s="2">
        <v>0.5446064814814815</v>
      </c>
      <c r="D214">
        <v>212</v>
      </c>
      <c r="E214" s="5" t="s">
        <v>234</v>
      </c>
      <c r="F214">
        <v>0</v>
      </c>
    </row>
    <row r="215" spans="1:6" x14ac:dyDescent="0.25">
      <c r="A215">
        <v>214</v>
      </c>
      <c r="B215" s="1">
        <v>45069</v>
      </c>
      <c r="C215" s="2">
        <v>0.54475694444444445</v>
      </c>
      <c r="D215">
        <v>213</v>
      </c>
      <c r="E215" s="5" t="s">
        <v>235</v>
      </c>
      <c r="F215">
        <v>0</v>
      </c>
    </row>
    <row r="216" spans="1:6" x14ac:dyDescent="0.25">
      <c r="A216">
        <v>215</v>
      </c>
      <c r="B216" s="1">
        <v>45069</v>
      </c>
      <c r="C216" s="2">
        <v>0.54484953703703709</v>
      </c>
      <c r="D216">
        <v>214</v>
      </c>
      <c r="E216" s="5" t="s">
        <v>236</v>
      </c>
      <c r="F216">
        <v>0</v>
      </c>
    </row>
    <row r="217" spans="1:6" x14ac:dyDescent="0.25">
      <c r="A217">
        <v>216</v>
      </c>
      <c r="B217" s="1">
        <v>45069</v>
      </c>
      <c r="C217" s="2">
        <v>0.54486111111111113</v>
      </c>
      <c r="D217">
        <v>215</v>
      </c>
      <c r="E217" s="5" t="s">
        <v>237</v>
      </c>
      <c r="F217">
        <v>0</v>
      </c>
    </row>
    <row r="218" spans="1:6" x14ac:dyDescent="0.25">
      <c r="A218">
        <v>217</v>
      </c>
      <c r="B218" s="1">
        <v>45069</v>
      </c>
      <c r="C218" s="2">
        <v>0.54487268518518517</v>
      </c>
      <c r="D218">
        <v>216</v>
      </c>
      <c r="E218" s="5" t="s">
        <v>238</v>
      </c>
      <c r="F218">
        <v>0</v>
      </c>
    </row>
    <row r="219" spans="1:6" x14ac:dyDescent="0.25">
      <c r="A219">
        <v>218</v>
      </c>
      <c r="B219" s="1">
        <v>45069</v>
      </c>
      <c r="C219" s="2">
        <v>0.54494212962962962</v>
      </c>
      <c r="D219">
        <v>217</v>
      </c>
      <c r="E219" s="5" t="s">
        <v>239</v>
      </c>
      <c r="F219">
        <v>0</v>
      </c>
    </row>
    <row r="220" spans="1:6" x14ac:dyDescent="0.25">
      <c r="A220">
        <v>219</v>
      </c>
      <c r="B220" s="1">
        <v>45069</v>
      </c>
      <c r="C220" s="2">
        <v>0.54535879629629624</v>
      </c>
      <c r="D220">
        <v>218</v>
      </c>
      <c r="E220" s="5" t="s">
        <v>240</v>
      </c>
      <c r="F220">
        <v>0</v>
      </c>
    </row>
    <row r="221" spans="1:6" x14ac:dyDescent="0.25">
      <c r="A221">
        <v>220</v>
      </c>
      <c r="B221" s="1">
        <v>45069</v>
      </c>
      <c r="C221" s="2">
        <v>0.54539351851851847</v>
      </c>
      <c r="D221">
        <v>219</v>
      </c>
      <c r="E221" s="5" t="s">
        <v>241</v>
      </c>
      <c r="F221">
        <v>0</v>
      </c>
    </row>
    <row r="222" spans="1:6" x14ac:dyDescent="0.25">
      <c r="A222">
        <v>221</v>
      </c>
      <c r="B222" s="1">
        <v>45069</v>
      </c>
      <c r="C222" s="2">
        <v>0.54543981481481485</v>
      </c>
      <c r="D222">
        <v>220</v>
      </c>
      <c r="E222" s="5" t="s">
        <v>242</v>
      </c>
      <c r="F222">
        <v>0</v>
      </c>
    </row>
    <row r="223" spans="1:6" x14ac:dyDescent="0.25">
      <c r="A223">
        <v>222</v>
      </c>
      <c r="B223" s="1">
        <v>45069</v>
      </c>
      <c r="C223" s="2">
        <v>0.54561342592592588</v>
      </c>
      <c r="D223">
        <v>221</v>
      </c>
      <c r="E223" s="5" t="s">
        <v>243</v>
      </c>
      <c r="F223">
        <v>0</v>
      </c>
    </row>
    <row r="224" spans="1:6" x14ac:dyDescent="0.25">
      <c r="A224">
        <v>223</v>
      </c>
      <c r="B224" s="1">
        <v>45069</v>
      </c>
      <c r="C224" s="2">
        <v>0.54592592592592593</v>
      </c>
      <c r="D224">
        <v>222</v>
      </c>
      <c r="E224" s="5" t="s">
        <v>244</v>
      </c>
      <c r="F224">
        <v>0</v>
      </c>
    </row>
    <row r="225" spans="1:6" x14ac:dyDescent="0.25">
      <c r="A225">
        <v>224</v>
      </c>
      <c r="B225" s="1">
        <v>45069</v>
      </c>
      <c r="C225" s="2">
        <v>0.54599537037037038</v>
      </c>
      <c r="D225">
        <v>223</v>
      </c>
      <c r="E225" s="5" t="s">
        <v>245</v>
      </c>
      <c r="F225">
        <v>0</v>
      </c>
    </row>
    <row r="226" spans="1:6" x14ac:dyDescent="0.25">
      <c r="A226">
        <v>225</v>
      </c>
      <c r="B226" s="1">
        <v>45069</v>
      </c>
      <c r="C226" s="2">
        <v>0.54604166666666665</v>
      </c>
      <c r="D226">
        <v>224</v>
      </c>
      <c r="E226" s="5" t="s">
        <v>246</v>
      </c>
      <c r="F226">
        <v>0</v>
      </c>
    </row>
    <row r="227" spans="1:6" x14ac:dyDescent="0.25">
      <c r="A227">
        <v>226</v>
      </c>
      <c r="B227" s="1">
        <v>45069</v>
      </c>
      <c r="C227" s="2">
        <v>0.54612268518518514</v>
      </c>
      <c r="D227">
        <v>225</v>
      </c>
      <c r="E227" s="5" t="s">
        <v>247</v>
      </c>
      <c r="F227">
        <v>0</v>
      </c>
    </row>
    <row r="228" spans="1:6" x14ac:dyDescent="0.25">
      <c r="A228">
        <v>227</v>
      </c>
      <c r="B228" s="1">
        <v>45069</v>
      </c>
      <c r="C228" s="2">
        <v>0.54630787037037032</v>
      </c>
      <c r="D228">
        <v>226</v>
      </c>
      <c r="E228" s="5" t="s">
        <v>248</v>
      </c>
      <c r="F228">
        <v>0</v>
      </c>
    </row>
    <row r="229" spans="1:6" x14ac:dyDescent="0.25">
      <c r="A229">
        <v>228</v>
      </c>
      <c r="B229" s="1">
        <v>45069</v>
      </c>
      <c r="C229" s="2">
        <v>0.54636574074074074</v>
      </c>
      <c r="D229">
        <v>227</v>
      </c>
      <c r="E229" s="5" t="s">
        <v>249</v>
      </c>
      <c r="F229">
        <v>0</v>
      </c>
    </row>
    <row r="230" spans="1:6" x14ac:dyDescent="0.25">
      <c r="A230">
        <v>229</v>
      </c>
      <c r="B230" s="1">
        <v>45069</v>
      </c>
      <c r="C230" s="2">
        <v>0.54704861111111114</v>
      </c>
      <c r="D230">
        <v>228</v>
      </c>
      <c r="E230" s="5" t="s">
        <v>250</v>
      </c>
      <c r="F230">
        <v>0</v>
      </c>
    </row>
    <row r="231" spans="1:6" x14ac:dyDescent="0.25">
      <c r="A231">
        <v>230</v>
      </c>
      <c r="B231" s="1">
        <v>45069</v>
      </c>
      <c r="C231" s="2">
        <v>0.54723379629629632</v>
      </c>
      <c r="D231">
        <v>229</v>
      </c>
      <c r="E231" s="5" t="s">
        <v>251</v>
      </c>
      <c r="F231">
        <v>0</v>
      </c>
    </row>
    <row r="232" spans="1:6" x14ac:dyDescent="0.25">
      <c r="A232">
        <v>231</v>
      </c>
      <c r="B232" s="1">
        <v>45069</v>
      </c>
      <c r="C232" s="2">
        <v>0.54726851851851854</v>
      </c>
      <c r="D232">
        <v>230</v>
      </c>
      <c r="E232" s="5" t="s">
        <v>252</v>
      </c>
      <c r="F232">
        <v>0</v>
      </c>
    </row>
    <row r="233" spans="1:6" x14ac:dyDescent="0.25">
      <c r="A233">
        <v>232</v>
      </c>
      <c r="B233" s="1">
        <v>45069</v>
      </c>
      <c r="C233" s="2">
        <v>0.54736111111111108</v>
      </c>
      <c r="D233">
        <v>231</v>
      </c>
      <c r="E233" s="5" t="s">
        <v>253</v>
      </c>
      <c r="F233">
        <v>0</v>
      </c>
    </row>
    <row r="234" spans="1:6" x14ac:dyDescent="0.25">
      <c r="A234">
        <v>233</v>
      </c>
      <c r="B234" s="1">
        <v>45069</v>
      </c>
      <c r="C234" s="2">
        <v>0.54740740740740745</v>
      </c>
      <c r="D234">
        <v>232</v>
      </c>
      <c r="E234" s="5" t="s">
        <v>254</v>
      </c>
      <c r="F234">
        <v>0</v>
      </c>
    </row>
    <row r="235" spans="1:6" x14ac:dyDescent="0.25">
      <c r="A235">
        <v>234</v>
      </c>
      <c r="B235" s="1">
        <v>45069</v>
      </c>
      <c r="C235" s="2">
        <v>0.54743055555555553</v>
      </c>
      <c r="D235">
        <v>233</v>
      </c>
      <c r="E235" s="5" t="s">
        <v>255</v>
      </c>
      <c r="F235">
        <v>0</v>
      </c>
    </row>
    <row r="236" spans="1:6" x14ac:dyDescent="0.25">
      <c r="A236">
        <v>235</v>
      </c>
      <c r="B236" s="1">
        <v>45069</v>
      </c>
      <c r="C236" s="2">
        <v>0.54746527777777776</v>
      </c>
      <c r="D236">
        <v>234</v>
      </c>
      <c r="E236" s="5" t="s">
        <v>256</v>
      </c>
      <c r="F236">
        <v>0</v>
      </c>
    </row>
    <row r="237" spans="1:6" x14ac:dyDescent="0.25">
      <c r="A237">
        <v>236</v>
      </c>
      <c r="B237" s="1">
        <v>45069</v>
      </c>
      <c r="C237" s="2">
        <v>0.54749999999999999</v>
      </c>
      <c r="D237">
        <v>235</v>
      </c>
      <c r="E237" s="5" t="s">
        <v>257</v>
      </c>
      <c r="F237">
        <v>0</v>
      </c>
    </row>
    <row r="238" spans="1:6" x14ac:dyDescent="0.25">
      <c r="A238">
        <v>237</v>
      </c>
      <c r="B238" s="1">
        <v>45069</v>
      </c>
      <c r="C238" s="2">
        <v>0.54758101851851848</v>
      </c>
      <c r="D238">
        <v>236</v>
      </c>
      <c r="E238" s="5" t="s">
        <v>258</v>
      </c>
      <c r="F238">
        <v>0</v>
      </c>
    </row>
    <row r="239" spans="1:6" x14ac:dyDescent="0.25">
      <c r="A239">
        <v>238</v>
      </c>
      <c r="B239" s="1">
        <v>45069</v>
      </c>
      <c r="C239" s="2">
        <v>0.54762731481481486</v>
      </c>
      <c r="D239">
        <v>237</v>
      </c>
      <c r="E239" s="5" t="s">
        <v>259</v>
      </c>
      <c r="F239">
        <v>0</v>
      </c>
    </row>
    <row r="240" spans="1:6" x14ac:dyDescent="0.25">
      <c r="A240">
        <v>239</v>
      </c>
      <c r="B240" s="1">
        <v>45069</v>
      </c>
      <c r="C240" s="2">
        <v>0.54765046296296294</v>
      </c>
      <c r="D240">
        <v>238</v>
      </c>
      <c r="E240" s="5" t="s">
        <v>260</v>
      </c>
      <c r="F240">
        <v>0</v>
      </c>
    </row>
    <row r="241" spans="1:7" x14ac:dyDescent="0.25">
      <c r="A241">
        <v>240</v>
      </c>
      <c r="B241" s="1">
        <v>45069</v>
      </c>
      <c r="C241" s="2">
        <v>0.54795138888888884</v>
      </c>
      <c r="D241">
        <v>239</v>
      </c>
      <c r="E241" s="5" t="s">
        <v>261</v>
      </c>
      <c r="F241">
        <v>0</v>
      </c>
    </row>
    <row r="242" spans="1:7" x14ac:dyDescent="0.25">
      <c r="A242">
        <v>241</v>
      </c>
      <c r="B242" s="1">
        <v>45069</v>
      </c>
      <c r="C242" s="2">
        <v>0.54797453703703702</v>
      </c>
      <c r="D242">
        <v>240</v>
      </c>
      <c r="E242" s="5" t="s">
        <v>262</v>
      </c>
      <c r="F242">
        <v>0</v>
      </c>
    </row>
    <row r="243" spans="1:7" x14ac:dyDescent="0.25">
      <c r="A243">
        <v>242</v>
      </c>
      <c r="B243" s="1">
        <v>45069</v>
      </c>
      <c r="C243" s="2">
        <v>0.5481018518518519</v>
      </c>
      <c r="D243">
        <v>241</v>
      </c>
      <c r="E243" s="5" t="s">
        <v>263</v>
      </c>
      <c r="F243">
        <v>0</v>
      </c>
    </row>
    <row r="244" spans="1:7" x14ac:dyDescent="0.25">
      <c r="A244">
        <v>243</v>
      </c>
      <c r="B244" s="1">
        <v>45069</v>
      </c>
      <c r="C244" s="2">
        <v>0.54828703703703707</v>
      </c>
      <c r="D244">
        <v>242</v>
      </c>
      <c r="E244" s="5" t="s">
        <v>264</v>
      </c>
      <c r="F244">
        <v>0</v>
      </c>
    </row>
    <row r="245" spans="1:7" x14ac:dyDescent="0.25">
      <c r="A245">
        <v>244</v>
      </c>
      <c r="B245" s="1">
        <v>45069</v>
      </c>
      <c r="C245" s="2">
        <v>0.54828703703703707</v>
      </c>
      <c r="D245" t="s">
        <v>265</v>
      </c>
      <c r="E245" s="5"/>
      <c r="F245" t="s">
        <v>265</v>
      </c>
      <c r="G245" t="s">
        <v>266</v>
      </c>
    </row>
    <row r="246" spans="1:7" x14ac:dyDescent="0.25">
      <c r="A246">
        <v>245</v>
      </c>
      <c r="B246" s="1">
        <v>45069</v>
      </c>
      <c r="C246" s="2">
        <v>0.54831018518518515</v>
      </c>
      <c r="D246">
        <v>243</v>
      </c>
      <c r="E246" s="5" t="s">
        <v>267</v>
      </c>
      <c r="F246">
        <v>0</v>
      </c>
    </row>
    <row r="247" spans="1:7" x14ac:dyDescent="0.25">
      <c r="A247">
        <v>246</v>
      </c>
      <c r="B247" s="1">
        <v>45069</v>
      </c>
      <c r="C247" s="2">
        <v>0.54833333333333334</v>
      </c>
      <c r="D247">
        <v>244</v>
      </c>
      <c r="E247" s="5" t="s">
        <v>268</v>
      </c>
      <c r="F247">
        <v>0</v>
      </c>
    </row>
    <row r="248" spans="1:7" x14ac:dyDescent="0.25">
      <c r="A248">
        <v>247</v>
      </c>
      <c r="B248" s="1">
        <v>45069</v>
      </c>
      <c r="C248" s="2">
        <v>0.54839120370370376</v>
      </c>
      <c r="D248">
        <v>245</v>
      </c>
      <c r="E248" s="5" t="s">
        <v>269</v>
      </c>
      <c r="F248">
        <v>0</v>
      </c>
    </row>
    <row r="249" spans="1:7" x14ac:dyDescent="0.25">
      <c r="A249">
        <v>248</v>
      </c>
      <c r="B249" s="1">
        <v>45069</v>
      </c>
      <c r="C249" s="2">
        <v>0.54842592592592587</v>
      </c>
      <c r="D249">
        <v>246</v>
      </c>
      <c r="E249" s="5" t="s">
        <v>270</v>
      </c>
      <c r="F249">
        <v>0</v>
      </c>
    </row>
    <row r="250" spans="1:7" x14ac:dyDescent="0.25">
      <c r="A250">
        <v>249</v>
      </c>
      <c r="B250" s="1">
        <v>45069</v>
      </c>
      <c r="C250" s="2">
        <v>0.54873842592592592</v>
      </c>
      <c r="D250">
        <v>247</v>
      </c>
      <c r="E250" s="5" t="s">
        <v>271</v>
      </c>
      <c r="F250">
        <v>0</v>
      </c>
    </row>
    <row r="251" spans="1:7" x14ac:dyDescent="0.25">
      <c r="A251">
        <v>250</v>
      </c>
      <c r="B251" s="1">
        <v>45069</v>
      </c>
      <c r="C251" s="2">
        <v>0.54874999999999996</v>
      </c>
      <c r="D251">
        <v>248</v>
      </c>
      <c r="E251" s="5" t="s">
        <v>272</v>
      </c>
      <c r="F251">
        <v>0</v>
      </c>
    </row>
    <row r="252" spans="1:7" x14ac:dyDescent="0.25">
      <c r="A252">
        <v>251</v>
      </c>
      <c r="B252" s="1">
        <v>45069</v>
      </c>
      <c r="C252" s="2">
        <v>0.54894675925925929</v>
      </c>
      <c r="D252">
        <v>249</v>
      </c>
      <c r="E252" s="5" t="s">
        <v>273</v>
      </c>
      <c r="F252">
        <v>0</v>
      </c>
    </row>
    <row r="253" spans="1:7" x14ac:dyDescent="0.25">
      <c r="A253">
        <v>252</v>
      </c>
      <c r="B253" s="1">
        <v>45069</v>
      </c>
      <c r="C253" s="2">
        <v>0.54912037037037043</v>
      </c>
      <c r="D253">
        <v>250</v>
      </c>
      <c r="E253" s="5" t="s">
        <v>274</v>
      </c>
      <c r="F253">
        <v>0</v>
      </c>
    </row>
    <row r="254" spans="1:7" x14ac:dyDescent="0.25">
      <c r="A254">
        <v>253</v>
      </c>
      <c r="B254" s="1">
        <v>45069</v>
      </c>
      <c r="C254" s="2">
        <v>0.54931712962962964</v>
      </c>
      <c r="D254">
        <v>251</v>
      </c>
      <c r="E254" s="5" t="s">
        <v>275</v>
      </c>
      <c r="F254">
        <v>0</v>
      </c>
    </row>
    <row r="255" spans="1:7" x14ac:dyDescent="0.25">
      <c r="A255">
        <v>254</v>
      </c>
      <c r="B255" s="1">
        <v>45069</v>
      </c>
      <c r="C255" s="2">
        <v>0.54934027777777783</v>
      </c>
      <c r="D255">
        <v>252</v>
      </c>
      <c r="E255" s="5" t="s">
        <v>276</v>
      </c>
      <c r="F255">
        <v>0</v>
      </c>
    </row>
    <row r="256" spans="1:7" x14ac:dyDescent="0.25">
      <c r="A256">
        <v>255</v>
      </c>
      <c r="B256" s="1">
        <v>45069</v>
      </c>
      <c r="C256" s="2">
        <v>0.54936342592592591</v>
      </c>
      <c r="D256">
        <v>253</v>
      </c>
      <c r="E256" s="5" t="s">
        <v>277</v>
      </c>
      <c r="F256">
        <v>0</v>
      </c>
    </row>
    <row r="257" spans="1:6" x14ac:dyDescent="0.25">
      <c r="A257">
        <v>256</v>
      </c>
      <c r="B257" s="1">
        <v>45069</v>
      </c>
      <c r="C257" s="2">
        <v>0.54956018518518523</v>
      </c>
      <c r="D257">
        <v>254</v>
      </c>
      <c r="E257" s="5" t="s">
        <v>278</v>
      </c>
      <c r="F257">
        <v>0</v>
      </c>
    </row>
    <row r="258" spans="1:6" x14ac:dyDescent="0.25">
      <c r="A258">
        <v>257</v>
      </c>
      <c r="B258" s="1">
        <v>45069</v>
      </c>
      <c r="C258" s="2">
        <v>0.54959490740740746</v>
      </c>
      <c r="D258">
        <v>255</v>
      </c>
      <c r="E258" s="5" t="s">
        <v>279</v>
      </c>
      <c r="F258">
        <v>0</v>
      </c>
    </row>
    <row r="259" spans="1:6" x14ac:dyDescent="0.25">
      <c r="A259">
        <v>258</v>
      </c>
      <c r="B259" s="1">
        <v>45069</v>
      </c>
      <c r="C259" s="2">
        <v>0.54962962962962958</v>
      </c>
      <c r="D259">
        <v>256</v>
      </c>
      <c r="E259" s="5" t="s">
        <v>280</v>
      </c>
      <c r="F259">
        <v>0</v>
      </c>
    </row>
    <row r="260" spans="1:6" x14ac:dyDescent="0.25">
      <c r="A260">
        <v>259</v>
      </c>
      <c r="B260" s="1">
        <v>45069</v>
      </c>
      <c r="C260" s="2">
        <v>0.5496875</v>
      </c>
      <c r="D260">
        <v>257</v>
      </c>
      <c r="E260" s="5" t="s">
        <v>281</v>
      </c>
      <c r="F260">
        <v>0</v>
      </c>
    </row>
    <row r="261" spans="1:6" x14ac:dyDescent="0.25">
      <c r="A261">
        <v>260</v>
      </c>
      <c r="B261" s="1">
        <v>45069</v>
      </c>
      <c r="C261" s="2">
        <v>0.54974537037037041</v>
      </c>
      <c r="D261">
        <v>258</v>
      </c>
      <c r="E261" s="5" t="s">
        <v>282</v>
      </c>
      <c r="F261">
        <v>0</v>
      </c>
    </row>
    <row r="262" spans="1:6" x14ac:dyDescent="0.25">
      <c r="A262">
        <v>261</v>
      </c>
      <c r="B262" s="1">
        <v>45069</v>
      </c>
      <c r="C262" s="2">
        <v>0.5499074074074074</v>
      </c>
      <c r="D262">
        <v>259</v>
      </c>
      <c r="E262" s="5" t="s">
        <v>283</v>
      </c>
      <c r="F262">
        <v>0</v>
      </c>
    </row>
    <row r="263" spans="1:6" x14ac:dyDescent="0.25">
      <c r="A263">
        <v>262</v>
      </c>
      <c r="B263" s="1">
        <v>45069</v>
      </c>
      <c r="C263" s="2">
        <v>0.54993055555555559</v>
      </c>
      <c r="D263">
        <v>260</v>
      </c>
      <c r="E263" s="5" t="s">
        <v>284</v>
      </c>
      <c r="F263">
        <v>0</v>
      </c>
    </row>
    <row r="264" spans="1:6" x14ac:dyDescent="0.25">
      <c r="A264">
        <v>263</v>
      </c>
      <c r="B264" s="1">
        <v>45069</v>
      </c>
      <c r="C264" s="2">
        <v>0.54995370370370367</v>
      </c>
      <c r="D264">
        <v>261</v>
      </c>
      <c r="E264" s="5" t="s">
        <v>285</v>
      </c>
      <c r="F264">
        <v>0</v>
      </c>
    </row>
    <row r="265" spans="1:6" x14ac:dyDescent="0.25">
      <c r="A265">
        <v>264</v>
      </c>
      <c r="B265" s="1">
        <v>45069</v>
      </c>
      <c r="C265" s="2">
        <v>0.54998842592592589</v>
      </c>
      <c r="D265">
        <v>262</v>
      </c>
      <c r="E265" s="5" t="s">
        <v>286</v>
      </c>
      <c r="F265">
        <v>0</v>
      </c>
    </row>
    <row r="266" spans="1:6" x14ac:dyDescent="0.25">
      <c r="A266">
        <v>265</v>
      </c>
      <c r="B266" s="1">
        <v>45069</v>
      </c>
      <c r="C266" s="2">
        <v>0.55032407407407402</v>
      </c>
      <c r="D266">
        <v>263</v>
      </c>
      <c r="E266" s="5" t="s">
        <v>287</v>
      </c>
      <c r="F266">
        <v>0</v>
      </c>
    </row>
    <row r="267" spans="1:6" x14ac:dyDescent="0.25">
      <c r="A267">
        <v>266</v>
      </c>
      <c r="B267" s="1">
        <v>45069</v>
      </c>
      <c r="C267" s="2">
        <v>0.55045138888888889</v>
      </c>
      <c r="D267">
        <v>264</v>
      </c>
      <c r="E267" s="5" t="s">
        <v>288</v>
      </c>
      <c r="F267">
        <v>0</v>
      </c>
    </row>
    <row r="268" spans="1:6" x14ac:dyDescent="0.25">
      <c r="A268">
        <v>267</v>
      </c>
      <c r="B268" s="1">
        <v>45069</v>
      </c>
      <c r="C268" s="2">
        <v>0.55052083333333335</v>
      </c>
      <c r="D268">
        <v>265</v>
      </c>
      <c r="E268" s="5" t="s">
        <v>289</v>
      </c>
      <c r="F268">
        <v>0</v>
      </c>
    </row>
    <row r="269" spans="1:6" x14ac:dyDescent="0.25">
      <c r="A269">
        <v>268</v>
      </c>
      <c r="B269" s="1">
        <v>45069</v>
      </c>
      <c r="C269" s="2">
        <v>0.55054398148148154</v>
      </c>
      <c r="D269">
        <v>266</v>
      </c>
      <c r="E269" s="5" t="s">
        <v>290</v>
      </c>
      <c r="F269">
        <v>0</v>
      </c>
    </row>
    <row r="270" spans="1:6" x14ac:dyDescent="0.25">
      <c r="A270">
        <v>269</v>
      </c>
      <c r="B270" s="1">
        <v>45069</v>
      </c>
      <c r="C270" s="2">
        <v>0.55056712962962961</v>
      </c>
      <c r="D270">
        <v>267</v>
      </c>
      <c r="E270" s="5" t="s">
        <v>291</v>
      </c>
      <c r="F270">
        <v>0</v>
      </c>
    </row>
    <row r="271" spans="1:6" x14ac:dyDescent="0.25">
      <c r="A271">
        <v>270</v>
      </c>
      <c r="B271" s="1">
        <v>45069</v>
      </c>
      <c r="C271" s="2">
        <v>0.5505902777777778</v>
      </c>
      <c r="D271">
        <v>268</v>
      </c>
      <c r="E271" s="5" t="s">
        <v>292</v>
      </c>
      <c r="F271">
        <v>0</v>
      </c>
    </row>
    <row r="272" spans="1:6" x14ac:dyDescent="0.25">
      <c r="A272">
        <v>271</v>
      </c>
      <c r="B272" s="1">
        <v>45069</v>
      </c>
      <c r="C272" s="2">
        <v>0.55098379629629635</v>
      </c>
      <c r="D272">
        <v>269</v>
      </c>
      <c r="E272" s="5" t="s">
        <v>293</v>
      </c>
      <c r="F272">
        <v>0</v>
      </c>
    </row>
    <row r="273" spans="1:6" x14ac:dyDescent="0.25">
      <c r="A273">
        <v>272</v>
      </c>
      <c r="B273" s="1">
        <v>45069</v>
      </c>
      <c r="C273" s="2">
        <v>0.55115740740740737</v>
      </c>
      <c r="D273">
        <v>270</v>
      </c>
      <c r="E273" s="5" t="s">
        <v>294</v>
      </c>
      <c r="F273">
        <v>0</v>
      </c>
    </row>
    <row r="274" spans="1:6" x14ac:dyDescent="0.25">
      <c r="A274">
        <v>273</v>
      </c>
      <c r="B274" s="1">
        <v>45069</v>
      </c>
      <c r="C274" s="2">
        <v>0.55118055555555556</v>
      </c>
      <c r="D274">
        <v>271</v>
      </c>
      <c r="E274" s="5" t="s">
        <v>295</v>
      </c>
      <c r="F274">
        <v>0</v>
      </c>
    </row>
    <row r="275" spans="1:6" x14ac:dyDescent="0.25">
      <c r="A275">
        <v>274</v>
      </c>
      <c r="B275" s="1">
        <v>45069</v>
      </c>
      <c r="C275" s="2">
        <v>0.55120370370370375</v>
      </c>
      <c r="D275">
        <v>272</v>
      </c>
      <c r="E275" s="5" t="s">
        <v>296</v>
      </c>
      <c r="F275">
        <v>0</v>
      </c>
    </row>
    <row r="276" spans="1:6" x14ac:dyDescent="0.25">
      <c r="A276">
        <v>275</v>
      </c>
      <c r="B276" s="1">
        <v>45069</v>
      </c>
      <c r="C276" s="2">
        <v>0.55137731481481478</v>
      </c>
      <c r="D276">
        <v>273</v>
      </c>
      <c r="E276" s="5" t="s">
        <v>297</v>
      </c>
      <c r="F276">
        <v>0</v>
      </c>
    </row>
    <row r="277" spans="1:6" x14ac:dyDescent="0.25">
      <c r="A277">
        <v>276</v>
      </c>
      <c r="B277" s="1">
        <v>45069</v>
      </c>
      <c r="C277" s="2">
        <v>0.55146990740740742</v>
      </c>
      <c r="D277">
        <v>274</v>
      </c>
      <c r="E277" s="5" t="s">
        <v>298</v>
      </c>
      <c r="F277">
        <v>0</v>
      </c>
    </row>
    <row r="278" spans="1:6" x14ac:dyDescent="0.25">
      <c r="A278">
        <v>277</v>
      </c>
      <c r="B278" s="1">
        <v>45069</v>
      </c>
      <c r="C278" s="2">
        <v>0.55173611111111109</v>
      </c>
      <c r="D278">
        <v>275</v>
      </c>
      <c r="E278" s="5" t="s">
        <v>299</v>
      </c>
      <c r="F278">
        <v>0</v>
      </c>
    </row>
    <row r="279" spans="1:6" x14ac:dyDescent="0.25">
      <c r="A279">
        <v>278</v>
      </c>
      <c r="B279" s="1">
        <v>45069</v>
      </c>
      <c r="C279" s="2">
        <v>0.55175925925925928</v>
      </c>
      <c r="D279">
        <v>276</v>
      </c>
      <c r="E279" s="5" t="s">
        <v>300</v>
      </c>
      <c r="F279">
        <v>0</v>
      </c>
    </row>
    <row r="280" spans="1:6" x14ac:dyDescent="0.25">
      <c r="A280">
        <v>279</v>
      </c>
      <c r="B280" s="1">
        <v>45069</v>
      </c>
      <c r="C280" s="2">
        <v>0.55179398148148151</v>
      </c>
      <c r="D280">
        <v>277</v>
      </c>
      <c r="E280" s="5" t="s">
        <v>301</v>
      </c>
      <c r="F280">
        <v>0</v>
      </c>
    </row>
    <row r="281" spans="1:6" x14ac:dyDescent="0.25">
      <c r="A281">
        <v>280</v>
      </c>
      <c r="B281" s="1">
        <v>45069</v>
      </c>
      <c r="C281" s="2">
        <v>0.55180555555555555</v>
      </c>
      <c r="D281">
        <v>278</v>
      </c>
      <c r="E281" s="5" t="s">
        <v>302</v>
      </c>
      <c r="F281">
        <v>0</v>
      </c>
    </row>
    <row r="282" spans="1:6" x14ac:dyDescent="0.25">
      <c r="A282">
        <v>281</v>
      </c>
      <c r="B282" s="1">
        <v>45069</v>
      </c>
      <c r="C282" s="2">
        <v>0.55201388888888892</v>
      </c>
      <c r="D282">
        <v>279</v>
      </c>
      <c r="E282" s="5" t="s">
        <v>303</v>
      </c>
      <c r="F282">
        <v>0</v>
      </c>
    </row>
    <row r="283" spans="1:6" x14ac:dyDescent="0.25">
      <c r="A283">
        <v>282</v>
      </c>
      <c r="B283" s="1">
        <v>45069</v>
      </c>
      <c r="C283" s="2">
        <v>0.55204861111111114</v>
      </c>
      <c r="D283">
        <v>280</v>
      </c>
      <c r="E283" s="5" t="s">
        <v>304</v>
      </c>
      <c r="F283">
        <v>0</v>
      </c>
    </row>
    <row r="284" spans="1:6" x14ac:dyDescent="0.25">
      <c r="A284">
        <v>283</v>
      </c>
      <c r="B284" s="1">
        <v>45069</v>
      </c>
      <c r="C284" s="2">
        <v>0.55208333333333337</v>
      </c>
      <c r="D284">
        <v>281</v>
      </c>
      <c r="E284" s="5" t="s">
        <v>305</v>
      </c>
      <c r="F284">
        <v>0</v>
      </c>
    </row>
    <row r="285" spans="1:6" x14ac:dyDescent="0.25">
      <c r="A285">
        <v>284</v>
      </c>
      <c r="B285" s="1">
        <v>45069</v>
      </c>
      <c r="C285" s="2">
        <v>0.55209490740740741</v>
      </c>
      <c r="D285">
        <v>282</v>
      </c>
      <c r="E285" s="5" t="s">
        <v>306</v>
      </c>
      <c r="F285">
        <v>0</v>
      </c>
    </row>
    <row r="286" spans="1:6" x14ac:dyDescent="0.25">
      <c r="A286">
        <v>285</v>
      </c>
      <c r="B286" s="1">
        <v>45069</v>
      </c>
      <c r="C286" s="2">
        <v>0.55214120370370368</v>
      </c>
      <c r="D286">
        <v>283</v>
      </c>
      <c r="E286" s="5" t="s">
        <v>307</v>
      </c>
      <c r="F286">
        <v>0</v>
      </c>
    </row>
    <row r="287" spans="1:6" x14ac:dyDescent="0.25">
      <c r="A287">
        <v>286</v>
      </c>
      <c r="B287" s="1">
        <v>45069</v>
      </c>
      <c r="C287" s="2">
        <v>0.55253472222222222</v>
      </c>
      <c r="D287">
        <v>284</v>
      </c>
      <c r="E287" s="5" t="s">
        <v>308</v>
      </c>
      <c r="F287">
        <v>0</v>
      </c>
    </row>
    <row r="288" spans="1:6" x14ac:dyDescent="0.25">
      <c r="A288">
        <v>287</v>
      </c>
      <c r="B288" s="1">
        <v>45069</v>
      </c>
      <c r="C288" s="2">
        <v>0.55255787037037041</v>
      </c>
      <c r="D288">
        <v>285</v>
      </c>
      <c r="E288" s="5" t="s">
        <v>309</v>
      </c>
      <c r="F288">
        <v>0</v>
      </c>
    </row>
    <row r="289" spans="1:6" x14ac:dyDescent="0.25">
      <c r="A289">
        <v>288</v>
      </c>
      <c r="B289" s="1">
        <v>45069</v>
      </c>
      <c r="C289" s="2">
        <v>0.55260416666666667</v>
      </c>
      <c r="D289">
        <v>286</v>
      </c>
      <c r="E289" s="5" t="s">
        <v>310</v>
      </c>
      <c r="F289">
        <v>0</v>
      </c>
    </row>
    <row r="290" spans="1:6" x14ac:dyDescent="0.25">
      <c r="A290">
        <v>289</v>
      </c>
      <c r="B290" s="1">
        <v>45069</v>
      </c>
      <c r="C290" s="2">
        <v>0.55262731481481486</v>
      </c>
      <c r="D290">
        <v>287</v>
      </c>
      <c r="E290" s="5" t="s">
        <v>311</v>
      </c>
      <c r="F290">
        <v>0</v>
      </c>
    </row>
    <row r="291" spans="1:6" x14ac:dyDescent="0.25">
      <c r="A291">
        <v>290</v>
      </c>
      <c r="B291" s="1">
        <v>45069</v>
      </c>
      <c r="C291" s="2">
        <v>0.55273148148148143</v>
      </c>
      <c r="D291">
        <v>288</v>
      </c>
      <c r="E291" s="5" t="s">
        <v>312</v>
      </c>
      <c r="F291">
        <v>0</v>
      </c>
    </row>
    <row r="292" spans="1:6" x14ac:dyDescent="0.25">
      <c r="A292">
        <v>291</v>
      </c>
      <c r="B292" s="1">
        <v>45069</v>
      </c>
      <c r="C292" s="2">
        <v>0.55297453703703703</v>
      </c>
      <c r="D292">
        <v>289</v>
      </c>
      <c r="E292" s="5" t="s">
        <v>313</v>
      </c>
      <c r="F292">
        <v>0</v>
      </c>
    </row>
    <row r="293" spans="1:6" x14ac:dyDescent="0.25">
      <c r="A293">
        <v>292</v>
      </c>
      <c r="B293" s="1">
        <v>45069</v>
      </c>
      <c r="C293" s="2">
        <v>0.55300925925925926</v>
      </c>
      <c r="D293">
        <v>290</v>
      </c>
      <c r="E293" s="5" t="s">
        <v>314</v>
      </c>
      <c r="F293">
        <v>0</v>
      </c>
    </row>
    <row r="294" spans="1:6" x14ac:dyDescent="0.25">
      <c r="A294">
        <v>293</v>
      </c>
      <c r="B294" s="1">
        <v>45069</v>
      </c>
      <c r="C294" s="2">
        <v>0.55341435185185184</v>
      </c>
      <c r="D294">
        <v>291</v>
      </c>
      <c r="E294" s="5" t="s">
        <v>315</v>
      </c>
      <c r="F294">
        <v>0</v>
      </c>
    </row>
    <row r="295" spans="1:6" x14ac:dyDescent="0.25">
      <c r="A295">
        <v>294</v>
      </c>
      <c r="B295" s="1">
        <v>45069</v>
      </c>
      <c r="C295" s="2">
        <v>0.5536226851851852</v>
      </c>
      <c r="D295">
        <v>292</v>
      </c>
      <c r="E295" s="5" t="s">
        <v>316</v>
      </c>
      <c r="F295">
        <v>0</v>
      </c>
    </row>
    <row r="296" spans="1:6" x14ac:dyDescent="0.25">
      <c r="A296">
        <v>295</v>
      </c>
      <c r="B296" s="1">
        <v>45069</v>
      </c>
      <c r="C296" s="2">
        <v>0.55398148148148152</v>
      </c>
      <c r="D296">
        <v>293</v>
      </c>
      <c r="E296" s="5" t="s">
        <v>317</v>
      </c>
      <c r="F296">
        <v>0</v>
      </c>
    </row>
    <row r="297" spans="1:6" x14ac:dyDescent="0.25">
      <c r="A297">
        <v>296</v>
      </c>
      <c r="B297" s="1">
        <v>45069</v>
      </c>
      <c r="C297" s="2">
        <v>0.55401620370370375</v>
      </c>
      <c r="D297">
        <v>294</v>
      </c>
      <c r="E297" s="5" t="s">
        <v>318</v>
      </c>
      <c r="F297">
        <v>0</v>
      </c>
    </row>
    <row r="298" spans="1:6" x14ac:dyDescent="0.25">
      <c r="A298">
        <v>297</v>
      </c>
      <c r="B298" s="1">
        <v>45069</v>
      </c>
      <c r="C298" s="2">
        <v>0.55421296296296296</v>
      </c>
      <c r="D298">
        <v>295</v>
      </c>
      <c r="E298" s="5" t="s">
        <v>319</v>
      </c>
      <c r="F298">
        <v>0</v>
      </c>
    </row>
    <row r="299" spans="1:6" x14ac:dyDescent="0.25">
      <c r="A299">
        <v>298</v>
      </c>
      <c r="B299" s="1">
        <v>45069</v>
      </c>
      <c r="C299" s="2">
        <v>0.55428240740740742</v>
      </c>
      <c r="D299">
        <v>296</v>
      </c>
      <c r="E299" s="5" t="s">
        <v>320</v>
      </c>
      <c r="F299">
        <v>0</v>
      </c>
    </row>
    <row r="300" spans="1:6" x14ac:dyDescent="0.25">
      <c r="A300">
        <v>299</v>
      </c>
      <c r="B300" s="1">
        <v>45069</v>
      </c>
      <c r="C300" s="2">
        <v>0.55430555555555561</v>
      </c>
      <c r="D300">
        <v>297</v>
      </c>
      <c r="E300" s="5" t="s">
        <v>321</v>
      </c>
      <c r="F300">
        <v>0</v>
      </c>
    </row>
    <row r="301" spans="1:6" x14ac:dyDescent="0.25">
      <c r="A301">
        <v>300</v>
      </c>
      <c r="B301" s="1">
        <v>45069</v>
      </c>
      <c r="C301" s="2">
        <v>0.55431712962962965</v>
      </c>
      <c r="D301">
        <v>298</v>
      </c>
      <c r="E301" s="5" t="s">
        <v>322</v>
      </c>
      <c r="F301">
        <v>0</v>
      </c>
    </row>
    <row r="302" spans="1:6" x14ac:dyDescent="0.25">
      <c r="A302">
        <v>301</v>
      </c>
      <c r="B302" s="1">
        <v>45069</v>
      </c>
      <c r="C302" s="2">
        <v>0.55461805555555554</v>
      </c>
      <c r="D302">
        <v>299</v>
      </c>
      <c r="E302" s="5" t="s">
        <v>323</v>
      </c>
      <c r="F302">
        <v>0</v>
      </c>
    </row>
    <row r="303" spans="1:6" x14ac:dyDescent="0.25">
      <c r="A303">
        <v>302</v>
      </c>
      <c r="B303" s="1">
        <v>45069</v>
      </c>
      <c r="C303" s="2">
        <v>0.55466435185185181</v>
      </c>
      <c r="D303">
        <v>300</v>
      </c>
      <c r="E303" s="5" t="s">
        <v>324</v>
      </c>
      <c r="F303">
        <v>0</v>
      </c>
    </row>
    <row r="304" spans="1:6" x14ac:dyDescent="0.25">
      <c r="A304">
        <v>303</v>
      </c>
      <c r="B304" s="1">
        <v>45069</v>
      </c>
      <c r="C304" s="2">
        <v>0.55472222222222223</v>
      </c>
      <c r="D304">
        <v>301</v>
      </c>
      <c r="E304" s="5" t="s">
        <v>325</v>
      </c>
      <c r="F304">
        <v>0</v>
      </c>
    </row>
    <row r="305" spans="1:6" x14ac:dyDescent="0.25">
      <c r="A305">
        <v>304</v>
      </c>
      <c r="B305" s="1">
        <v>45069</v>
      </c>
      <c r="C305" s="2">
        <v>0.55495370370370367</v>
      </c>
      <c r="D305">
        <v>302</v>
      </c>
      <c r="E305" s="5" t="s">
        <v>326</v>
      </c>
      <c r="F305">
        <v>0</v>
      </c>
    </row>
    <row r="306" spans="1:6" x14ac:dyDescent="0.25">
      <c r="A306">
        <v>305</v>
      </c>
      <c r="B306" s="1">
        <v>45069</v>
      </c>
      <c r="C306" s="2">
        <v>0.55518518518518523</v>
      </c>
      <c r="D306">
        <v>303</v>
      </c>
      <c r="E306" s="5" t="s">
        <v>327</v>
      </c>
      <c r="F306">
        <v>0</v>
      </c>
    </row>
    <row r="307" spans="1:6" x14ac:dyDescent="0.25">
      <c r="A307">
        <v>306</v>
      </c>
      <c r="B307" s="1">
        <v>45069</v>
      </c>
      <c r="C307" s="2">
        <v>0.55525462962962968</v>
      </c>
      <c r="D307">
        <v>304</v>
      </c>
      <c r="E307" s="5" t="s">
        <v>328</v>
      </c>
      <c r="F307">
        <v>0</v>
      </c>
    </row>
    <row r="308" spans="1:6" x14ac:dyDescent="0.25">
      <c r="A308">
        <v>307</v>
      </c>
      <c r="B308" s="1">
        <v>45069</v>
      </c>
      <c r="C308" s="2">
        <v>0.55527777777777776</v>
      </c>
      <c r="D308">
        <v>305</v>
      </c>
      <c r="E308" s="5" t="s">
        <v>329</v>
      </c>
      <c r="F308">
        <v>0</v>
      </c>
    </row>
    <row r="309" spans="1:6" x14ac:dyDescent="0.25">
      <c r="A309">
        <v>308</v>
      </c>
      <c r="B309" s="1">
        <v>45069</v>
      </c>
      <c r="C309" s="2">
        <v>0.55530092592592595</v>
      </c>
      <c r="D309">
        <v>306</v>
      </c>
      <c r="E309" s="5" t="s">
        <v>330</v>
      </c>
      <c r="F309">
        <v>0</v>
      </c>
    </row>
    <row r="310" spans="1:6" x14ac:dyDescent="0.25">
      <c r="A310">
        <v>309</v>
      </c>
      <c r="B310" s="1">
        <v>45069</v>
      </c>
      <c r="C310" s="2">
        <v>0.55535879629629625</v>
      </c>
      <c r="D310">
        <v>307</v>
      </c>
      <c r="E310" s="5" t="s">
        <v>331</v>
      </c>
      <c r="F310">
        <v>0</v>
      </c>
    </row>
    <row r="311" spans="1:6" x14ac:dyDescent="0.25">
      <c r="A311">
        <v>310</v>
      </c>
      <c r="B311" s="1">
        <v>45069</v>
      </c>
      <c r="C311" s="2">
        <v>0.5554513888888889</v>
      </c>
      <c r="D311">
        <v>308</v>
      </c>
      <c r="E311" s="5" t="s">
        <v>332</v>
      </c>
      <c r="F311">
        <v>0</v>
      </c>
    </row>
    <row r="312" spans="1:6" x14ac:dyDescent="0.25">
      <c r="A312">
        <v>311</v>
      </c>
      <c r="B312" s="1">
        <v>45069</v>
      </c>
      <c r="C312" s="2">
        <v>0.55549768518518516</v>
      </c>
      <c r="D312">
        <v>309</v>
      </c>
      <c r="E312" s="5" t="s">
        <v>333</v>
      </c>
      <c r="F312">
        <v>0</v>
      </c>
    </row>
    <row r="313" spans="1:6" x14ac:dyDescent="0.25">
      <c r="A313">
        <v>312</v>
      </c>
      <c r="B313" s="1">
        <v>45069</v>
      </c>
      <c r="C313" s="2">
        <v>0.55556712962962962</v>
      </c>
      <c r="D313">
        <v>310</v>
      </c>
      <c r="E313" s="5" t="s">
        <v>334</v>
      </c>
      <c r="F313">
        <v>0</v>
      </c>
    </row>
    <row r="314" spans="1:6" x14ac:dyDescent="0.25">
      <c r="A314">
        <v>313</v>
      </c>
      <c r="B314" s="1">
        <v>45069</v>
      </c>
      <c r="C314" s="2">
        <v>0.55568287037037034</v>
      </c>
      <c r="D314">
        <v>311</v>
      </c>
      <c r="E314" s="5" t="s">
        <v>335</v>
      </c>
      <c r="F314">
        <v>0</v>
      </c>
    </row>
    <row r="315" spans="1:6" x14ac:dyDescent="0.25">
      <c r="A315">
        <v>314</v>
      </c>
      <c r="B315" s="1">
        <v>45069</v>
      </c>
      <c r="C315" s="2">
        <v>0.55571759259259257</v>
      </c>
      <c r="D315">
        <v>312</v>
      </c>
      <c r="E315" s="5" t="s">
        <v>336</v>
      </c>
      <c r="F315">
        <v>0</v>
      </c>
    </row>
    <row r="316" spans="1:6" x14ac:dyDescent="0.25">
      <c r="A316">
        <v>315</v>
      </c>
      <c r="B316" s="1">
        <v>45069</v>
      </c>
      <c r="C316" s="2">
        <v>0.55581018518518521</v>
      </c>
      <c r="D316">
        <v>313</v>
      </c>
      <c r="E316" s="5" t="s">
        <v>337</v>
      </c>
      <c r="F316">
        <v>0</v>
      </c>
    </row>
    <row r="317" spans="1:6" x14ac:dyDescent="0.25">
      <c r="A317">
        <v>316</v>
      </c>
      <c r="B317" s="1">
        <v>45069</v>
      </c>
      <c r="C317" s="2">
        <v>0.55586805555555552</v>
      </c>
      <c r="D317">
        <v>314</v>
      </c>
      <c r="E317" s="5" t="s">
        <v>338</v>
      </c>
      <c r="F317">
        <v>0</v>
      </c>
    </row>
    <row r="318" spans="1:6" x14ac:dyDescent="0.25">
      <c r="A318">
        <v>317</v>
      </c>
      <c r="B318" s="1">
        <v>45069</v>
      </c>
      <c r="C318" s="2">
        <v>0.55603009259259262</v>
      </c>
      <c r="D318">
        <v>315</v>
      </c>
      <c r="E318" s="5" t="s">
        <v>339</v>
      </c>
      <c r="F318">
        <v>0</v>
      </c>
    </row>
    <row r="319" spans="1:6" x14ac:dyDescent="0.25">
      <c r="A319">
        <v>318</v>
      </c>
      <c r="B319" s="1">
        <v>45069</v>
      </c>
      <c r="C319" s="2">
        <v>0.55607638888888888</v>
      </c>
      <c r="D319">
        <v>316</v>
      </c>
      <c r="E319" s="5" t="s">
        <v>340</v>
      </c>
      <c r="F319">
        <v>0</v>
      </c>
    </row>
    <row r="320" spans="1:6" x14ac:dyDescent="0.25">
      <c r="A320">
        <v>319</v>
      </c>
      <c r="B320" s="1">
        <v>45069</v>
      </c>
      <c r="C320" s="2">
        <v>0.55693287037037043</v>
      </c>
      <c r="D320">
        <v>317</v>
      </c>
      <c r="E320" s="5" t="s">
        <v>341</v>
      </c>
      <c r="F320">
        <v>0</v>
      </c>
    </row>
    <row r="321" spans="1:6" x14ac:dyDescent="0.25">
      <c r="A321">
        <v>320</v>
      </c>
      <c r="B321" s="1">
        <v>45069</v>
      </c>
      <c r="C321" s="2">
        <v>0.55700231481481477</v>
      </c>
      <c r="D321">
        <v>318</v>
      </c>
      <c r="E321" s="5" t="s">
        <v>342</v>
      </c>
      <c r="F321">
        <v>0</v>
      </c>
    </row>
    <row r="322" spans="1:6" x14ac:dyDescent="0.25">
      <c r="A322">
        <v>321</v>
      </c>
      <c r="B322" s="1">
        <v>45069</v>
      </c>
      <c r="C322" s="2">
        <v>0.55721064814814814</v>
      </c>
      <c r="D322">
        <v>319</v>
      </c>
      <c r="E322" s="5" t="s">
        <v>343</v>
      </c>
      <c r="F322">
        <v>0</v>
      </c>
    </row>
    <row r="323" spans="1:6" x14ac:dyDescent="0.25">
      <c r="A323">
        <v>322</v>
      </c>
      <c r="B323" s="1">
        <v>45069</v>
      </c>
      <c r="C323" s="2">
        <v>0.55722222222222217</v>
      </c>
      <c r="D323">
        <v>320</v>
      </c>
      <c r="E323" s="5" t="s">
        <v>344</v>
      </c>
      <c r="F323">
        <v>0</v>
      </c>
    </row>
    <row r="324" spans="1:6" x14ac:dyDescent="0.25">
      <c r="A324">
        <v>323</v>
      </c>
      <c r="B324" s="1">
        <v>45069</v>
      </c>
      <c r="C324" s="2">
        <v>0.55731481481481482</v>
      </c>
      <c r="D324">
        <v>321</v>
      </c>
      <c r="E324" s="5" t="s">
        <v>345</v>
      </c>
      <c r="F324">
        <v>0</v>
      </c>
    </row>
    <row r="325" spans="1:6" x14ac:dyDescent="0.25">
      <c r="A325">
        <v>324</v>
      </c>
      <c r="B325" s="1">
        <v>45069</v>
      </c>
      <c r="C325" s="2">
        <v>0.55733796296296301</v>
      </c>
      <c r="D325">
        <v>322</v>
      </c>
      <c r="E325" s="5" t="s">
        <v>346</v>
      </c>
      <c r="F325">
        <v>0</v>
      </c>
    </row>
    <row r="326" spans="1:6" x14ac:dyDescent="0.25">
      <c r="A326">
        <v>325</v>
      </c>
      <c r="B326" s="1">
        <v>45069</v>
      </c>
      <c r="C326" s="2">
        <v>0.5577199074074074</v>
      </c>
      <c r="D326">
        <v>323</v>
      </c>
      <c r="E326" s="5" t="s">
        <v>347</v>
      </c>
      <c r="F326">
        <v>0</v>
      </c>
    </row>
    <row r="327" spans="1:6" x14ac:dyDescent="0.25">
      <c r="A327">
        <v>326</v>
      </c>
      <c r="B327" s="1">
        <v>45069</v>
      </c>
      <c r="C327" s="2">
        <v>0.55777777777777782</v>
      </c>
      <c r="D327">
        <v>324</v>
      </c>
      <c r="E327" s="5" t="s">
        <v>348</v>
      </c>
      <c r="F327">
        <v>0</v>
      </c>
    </row>
    <row r="328" spans="1:6" x14ac:dyDescent="0.25">
      <c r="A328">
        <v>327</v>
      </c>
      <c r="B328" s="1">
        <v>45069</v>
      </c>
      <c r="C328" s="2">
        <v>0.55780092592592589</v>
      </c>
      <c r="D328">
        <v>325</v>
      </c>
      <c r="E328" s="5" t="s">
        <v>349</v>
      </c>
      <c r="F328">
        <v>0</v>
      </c>
    </row>
    <row r="329" spans="1:6" x14ac:dyDescent="0.25">
      <c r="A329">
        <v>328</v>
      </c>
      <c r="B329" s="1">
        <v>45069</v>
      </c>
      <c r="C329" s="2">
        <v>0.5578819444444445</v>
      </c>
      <c r="D329">
        <v>326</v>
      </c>
      <c r="E329" s="5" t="s">
        <v>350</v>
      </c>
      <c r="F329">
        <v>0</v>
      </c>
    </row>
    <row r="330" spans="1:6" x14ac:dyDescent="0.25">
      <c r="A330">
        <v>329</v>
      </c>
      <c r="B330" s="1">
        <v>45069</v>
      </c>
      <c r="C330" s="2">
        <v>0.55797453703703703</v>
      </c>
      <c r="D330">
        <v>327</v>
      </c>
      <c r="E330" s="5" t="s">
        <v>351</v>
      </c>
      <c r="F330">
        <v>0</v>
      </c>
    </row>
    <row r="331" spans="1:6" x14ac:dyDescent="0.25">
      <c r="A331">
        <v>330</v>
      </c>
      <c r="B331" s="1">
        <v>45069</v>
      </c>
      <c r="C331" s="2">
        <v>0.55800925925925926</v>
      </c>
      <c r="D331">
        <v>328</v>
      </c>
      <c r="E331" s="5" t="s">
        <v>352</v>
      </c>
      <c r="F331">
        <v>0</v>
      </c>
    </row>
    <row r="332" spans="1:6" x14ac:dyDescent="0.25">
      <c r="A332">
        <v>331</v>
      </c>
      <c r="B332" s="1">
        <v>45069</v>
      </c>
      <c r="C332" s="2">
        <v>0.55803240740740745</v>
      </c>
      <c r="D332">
        <v>329</v>
      </c>
      <c r="E332" s="5" t="s">
        <v>353</v>
      </c>
      <c r="F332">
        <v>0</v>
      </c>
    </row>
    <row r="333" spans="1:6" x14ac:dyDescent="0.25">
      <c r="A333">
        <v>332</v>
      </c>
      <c r="B333" s="1">
        <v>45069</v>
      </c>
      <c r="C333" s="2">
        <v>0.55807870370370372</v>
      </c>
      <c r="D333">
        <v>330</v>
      </c>
      <c r="E333" s="5" t="s">
        <v>354</v>
      </c>
      <c r="F333">
        <v>0</v>
      </c>
    </row>
    <row r="334" spans="1:6" x14ac:dyDescent="0.25">
      <c r="A334">
        <v>333</v>
      </c>
      <c r="B334" s="1">
        <v>45069</v>
      </c>
      <c r="C334" s="2">
        <v>0.55829861111111112</v>
      </c>
      <c r="D334">
        <v>331</v>
      </c>
      <c r="E334" s="5" t="s">
        <v>355</v>
      </c>
      <c r="F334">
        <v>0</v>
      </c>
    </row>
    <row r="335" spans="1:6" x14ac:dyDescent="0.25">
      <c r="A335">
        <v>334</v>
      </c>
      <c r="B335" s="1">
        <v>45069</v>
      </c>
      <c r="C335" s="2">
        <v>0.55835648148148154</v>
      </c>
      <c r="D335">
        <v>332</v>
      </c>
      <c r="E335" s="5" t="s">
        <v>356</v>
      </c>
      <c r="F335">
        <v>0</v>
      </c>
    </row>
    <row r="336" spans="1:6" x14ac:dyDescent="0.25">
      <c r="A336">
        <v>335</v>
      </c>
      <c r="B336" s="1">
        <v>45069</v>
      </c>
      <c r="C336" s="2">
        <v>0.55846064814814811</v>
      </c>
      <c r="D336">
        <v>333</v>
      </c>
      <c r="E336" s="5" t="s">
        <v>357</v>
      </c>
      <c r="F336">
        <v>0</v>
      </c>
    </row>
    <row r="337" spans="1:7" x14ac:dyDescent="0.25">
      <c r="A337">
        <v>336</v>
      </c>
      <c r="B337" s="1">
        <v>45069</v>
      </c>
      <c r="C337" s="2">
        <v>0.5584837962962963</v>
      </c>
      <c r="D337">
        <v>334</v>
      </c>
      <c r="E337" s="5" t="s">
        <v>358</v>
      </c>
      <c r="F337">
        <v>0</v>
      </c>
    </row>
    <row r="338" spans="1:7" x14ac:dyDescent="0.25">
      <c r="A338">
        <v>337</v>
      </c>
      <c r="B338" s="1">
        <v>45069</v>
      </c>
      <c r="C338" s="2">
        <v>0.55851851851851853</v>
      </c>
      <c r="D338">
        <v>335</v>
      </c>
      <c r="E338" s="5" t="s">
        <v>359</v>
      </c>
      <c r="F338">
        <v>0</v>
      </c>
    </row>
    <row r="339" spans="1:7" x14ac:dyDescent="0.25">
      <c r="A339">
        <v>338</v>
      </c>
      <c r="B339" s="1">
        <v>45069</v>
      </c>
      <c r="C339" s="2">
        <v>0.55855324074074075</v>
      </c>
      <c r="D339">
        <v>336</v>
      </c>
      <c r="E339" s="5" t="s">
        <v>360</v>
      </c>
      <c r="F339">
        <v>0</v>
      </c>
    </row>
    <row r="340" spans="1:7" x14ac:dyDescent="0.25">
      <c r="A340">
        <v>339</v>
      </c>
      <c r="B340" s="1">
        <v>45069</v>
      </c>
      <c r="C340" s="2">
        <v>0.55858796296296298</v>
      </c>
      <c r="D340">
        <v>337</v>
      </c>
      <c r="E340" s="5" t="s">
        <v>361</v>
      </c>
      <c r="F340">
        <v>0</v>
      </c>
    </row>
    <row r="341" spans="1:7" x14ac:dyDescent="0.25">
      <c r="A341">
        <v>340</v>
      </c>
      <c r="B341" s="1">
        <v>45069</v>
      </c>
      <c r="C341" s="2">
        <v>0.55861111111111106</v>
      </c>
      <c r="D341">
        <v>338</v>
      </c>
      <c r="E341" s="5" t="s">
        <v>362</v>
      </c>
      <c r="F341">
        <v>0</v>
      </c>
    </row>
    <row r="342" spans="1:7" x14ac:dyDescent="0.25">
      <c r="A342">
        <v>341</v>
      </c>
      <c r="B342" s="1">
        <v>45069</v>
      </c>
      <c r="C342" s="2">
        <v>0.55864583333333329</v>
      </c>
      <c r="D342">
        <v>339</v>
      </c>
      <c r="E342" s="5" t="s">
        <v>363</v>
      </c>
      <c r="F342">
        <v>0</v>
      </c>
    </row>
    <row r="343" spans="1:7" x14ac:dyDescent="0.25">
      <c r="A343">
        <v>342</v>
      </c>
      <c r="B343" s="1">
        <v>45069</v>
      </c>
      <c r="C343" s="2">
        <v>0.55880787037037039</v>
      </c>
      <c r="D343">
        <v>340</v>
      </c>
      <c r="E343" s="5" t="s">
        <v>364</v>
      </c>
      <c r="F343">
        <v>0</v>
      </c>
    </row>
    <row r="344" spans="1:7" x14ac:dyDescent="0.25">
      <c r="A344">
        <v>343</v>
      </c>
      <c r="B344" s="1">
        <v>45069</v>
      </c>
      <c r="C344" s="2">
        <v>0.55884259259259261</v>
      </c>
      <c r="D344">
        <v>341</v>
      </c>
      <c r="E344" s="5" t="s">
        <v>365</v>
      </c>
      <c r="F344">
        <v>0</v>
      </c>
    </row>
    <row r="345" spans="1:7" x14ac:dyDescent="0.25">
      <c r="A345">
        <v>344</v>
      </c>
      <c r="B345" s="1">
        <v>45069</v>
      </c>
      <c r="C345" s="2">
        <v>0.55912037037037032</v>
      </c>
      <c r="D345">
        <v>342</v>
      </c>
      <c r="E345" s="5" t="s">
        <v>366</v>
      </c>
      <c r="F345">
        <v>1</v>
      </c>
    </row>
    <row r="346" spans="1:7" x14ac:dyDescent="0.25">
      <c r="A346">
        <v>345</v>
      </c>
      <c r="B346" s="1">
        <v>45069</v>
      </c>
      <c r="C346" s="2">
        <v>0.5591666666666667</v>
      </c>
      <c r="D346">
        <v>343</v>
      </c>
      <c r="E346" s="5" t="s">
        <v>367</v>
      </c>
      <c r="F346">
        <v>0</v>
      </c>
    </row>
    <row r="347" spans="1:7" x14ac:dyDescent="0.25">
      <c r="A347">
        <v>346</v>
      </c>
      <c r="B347" s="1">
        <v>45069</v>
      </c>
      <c r="C347" s="2">
        <v>0.5591666666666667</v>
      </c>
      <c r="D347">
        <v>344</v>
      </c>
      <c r="E347" s="5" t="s">
        <v>368</v>
      </c>
      <c r="F347">
        <v>0</v>
      </c>
    </row>
    <row r="348" spans="1:7" x14ac:dyDescent="0.25">
      <c r="A348">
        <v>347</v>
      </c>
      <c r="B348" s="1">
        <v>45069</v>
      </c>
      <c r="C348" s="2">
        <v>0.55917824074074074</v>
      </c>
      <c r="D348">
        <v>345</v>
      </c>
      <c r="E348" s="5" t="s">
        <v>369</v>
      </c>
      <c r="F348">
        <v>0</v>
      </c>
    </row>
    <row r="349" spans="1:7" x14ac:dyDescent="0.25">
      <c r="A349">
        <v>348</v>
      </c>
      <c r="B349" s="1">
        <v>45069</v>
      </c>
      <c r="C349" s="2">
        <v>0.55922453703703701</v>
      </c>
      <c r="D349">
        <v>346</v>
      </c>
      <c r="E349" s="5" t="s">
        <v>370</v>
      </c>
      <c r="F349">
        <v>0</v>
      </c>
    </row>
    <row r="350" spans="1:7" x14ac:dyDescent="0.25">
      <c r="A350">
        <v>349</v>
      </c>
      <c r="B350" s="1">
        <v>45069</v>
      </c>
      <c r="C350" s="2">
        <v>0.55925925925925923</v>
      </c>
      <c r="D350">
        <v>347</v>
      </c>
      <c r="E350" s="5" t="s">
        <v>371</v>
      </c>
      <c r="F350">
        <v>0</v>
      </c>
    </row>
    <row r="351" spans="1:7" x14ac:dyDescent="0.25">
      <c r="A351">
        <v>350</v>
      </c>
      <c r="B351" s="1">
        <v>45069</v>
      </c>
      <c r="C351" s="2">
        <v>0.55932870370370369</v>
      </c>
      <c r="D351" t="s">
        <v>13</v>
      </c>
      <c r="E351" s="5"/>
      <c r="F351" t="s">
        <v>13</v>
      </c>
      <c r="G351" t="s">
        <v>188</v>
      </c>
    </row>
    <row r="352" spans="1:7" x14ac:dyDescent="0.25">
      <c r="A352">
        <v>351</v>
      </c>
      <c r="B352" s="1">
        <v>45069</v>
      </c>
      <c r="C352" s="2">
        <v>0.55940972222222218</v>
      </c>
      <c r="D352">
        <v>348</v>
      </c>
      <c r="E352" s="5" t="s">
        <v>372</v>
      </c>
      <c r="F352">
        <v>0</v>
      </c>
    </row>
    <row r="353" spans="1:6" x14ac:dyDescent="0.25">
      <c r="A353">
        <v>352</v>
      </c>
      <c r="B353" s="1">
        <v>45069</v>
      </c>
      <c r="C353" s="2">
        <v>0.55978009259259254</v>
      </c>
      <c r="D353">
        <v>349</v>
      </c>
      <c r="E353" s="5" t="s">
        <v>373</v>
      </c>
      <c r="F353">
        <v>0</v>
      </c>
    </row>
    <row r="354" spans="1:6" x14ac:dyDescent="0.25">
      <c r="A354">
        <v>353</v>
      </c>
      <c r="B354" s="1">
        <v>45069</v>
      </c>
      <c r="C354" s="2">
        <v>0.56009259259259259</v>
      </c>
      <c r="D354">
        <v>350</v>
      </c>
      <c r="E354" s="5" t="s">
        <v>374</v>
      </c>
      <c r="F354">
        <v>0</v>
      </c>
    </row>
    <row r="355" spans="1:6" x14ac:dyDescent="0.25">
      <c r="A355">
        <v>354</v>
      </c>
      <c r="B355" s="1">
        <v>45069</v>
      </c>
      <c r="C355" s="2">
        <v>0.56013888888888885</v>
      </c>
      <c r="D355">
        <v>351</v>
      </c>
      <c r="E355" s="5" t="s">
        <v>375</v>
      </c>
      <c r="F355">
        <v>0</v>
      </c>
    </row>
    <row r="356" spans="1:6" x14ac:dyDescent="0.25">
      <c r="A356">
        <v>355</v>
      </c>
      <c r="B356" s="1">
        <v>45069</v>
      </c>
      <c r="C356" s="2">
        <v>0.56026620370370372</v>
      </c>
      <c r="D356">
        <v>352</v>
      </c>
      <c r="E356" s="5" t="s">
        <v>376</v>
      </c>
      <c r="F356">
        <v>0</v>
      </c>
    </row>
    <row r="357" spans="1:6" x14ac:dyDescent="0.25">
      <c r="A357">
        <v>356</v>
      </c>
      <c r="B357" s="1">
        <v>45069</v>
      </c>
      <c r="C357" s="2">
        <v>0.5602893518518518</v>
      </c>
      <c r="D357">
        <v>353</v>
      </c>
      <c r="E357" s="5" t="s">
        <v>377</v>
      </c>
      <c r="F357">
        <v>0</v>
      </c>
    </row>
    <row r="358" spans="1:6" x14ac:dyDescent="0.25">
      <c r="A358">
        <v>357</v>
      </c>
      <c r="B358" s="1">
        <v>45069</v>
      </c>
      <c r="C358" s="2">
        <v>0.56040509259259264</v>
      </c>
      <c r="D358">
        <v>354</v>
      </c>
      <c r="E358" s="5" t="s">
        <v>378</v>
      </c>
      <c r="F358">
        <v>0</v>
      </c>
    </row>
    <row r="359" spans="1:6" x14ac:dyDescent="0.25">
      <c r="A359">
        <v>358</v>
      </c>
      <c r="B359" s="1">
        <v>45069</v>
      </c>
      <c r="C359" s="2">
        <v>0.56048611111111113</v>
      </c>
      <c r="D359">
        <v>355</v>
      </c>
      <c r="E359" s="5" t="s">
        <v>379</v>
      </c>
      <c r="F359">
        <v>0</v>
      </c>
    </row>
    <row r="360" spans="1:6" x14ac:dyDescent="0.25">
      <c r="A360">
        <v>359</v>
      </c>
      <c r="B360" s="1">
        <v>45069</v>
      </c>
      <c r="C360" s="2">
        <v>0.56059027777777781</v>
      </c>
      <c r="D360">
        <v>356</v>
      </c>
      <c r="E360" s="5" t="s">
        <v>380</v>
      </c>
      <c r="F360">
        <v>0</v>
      </c>
    </row>
    <row r="361" spans="1:6" x14ac:dyDescent="0.25">
      <c r="A361">
        <v>360</v>
      </c>
      <c r="B361" s="1">
        <v>45069</v>
      </c>
      <c r="C361" s="2">
        <v>0.56063657407407408</v>
      </c>
      <c r="D361">
        <v>357</v>
      </c>
      <c r="E361" s="5" t="s">
        <v>381</v>
      </c>
      <c r="F361">
        <v>0</v>
      </c>
    </row>
    <row r="362" spans="1:6" x14ac:dyDescent="0.25">
      <c r="A362">
        <v>361</v>
      </c>
      <c r="B362" s="1">
        <v>45069</v>
      </c>
      <c r="C362" s="2">
        <v>0.56084490740740744</v>
      </c>
      <c r="D362">
        <v>358</v>
      </c>
      <c r="E362" s="5" t="s">
        <v>382</v>
      </c>
      <c r="F362">
        <v>0</v>
      </c>
    </row>
    <row r="363" spans="1:6" x14ac:dyDescent="0.25">
      <c r="A363">
        <v>362</v>
      </c>
      <c r="B363" s="1">
        <v>45069</v>
      </c>
      <c r="C363" s="2">
        <v>0.56090277777777775</v>
      </c>
      <c r="D363">
        <v>359</v>
      </c>
      <c r="E363" s="5" t="s">
        <v>383</v>
      </c>
      <c r="F363">
        <v>0</v>
      </c>
    </row>
    <row r="364" spans="1:6" x14ac:dyDescent="0.25">
      <c r="A364">
        <v>363</v>
      </c>
      <c r="B364" s="1">
        <v>45069</v>
      </c>
      <c r="C364" s="2">
        <v>0.56122685185185184</v>
      </c>
      <c r="D364">
        <v>360</v>
      </c>
      <c r="E364" s="5" t="s">
        <v>384</v>
      </c>
      <c r="F364">
        <v>0</v>
      </c>
    </row>
    <row r="365" spans="1:6" x14ac:dyDescent="0.25">
      <c r="A365">
        <v>364</v>
      </c>
      <c r="B365" s="1">
        <v>45069</v>
      </c>
      <c r="C365" s="2">
        <v>0.56128472222222225</v>
      </c>
      <c r="D365">
        <v>361</v>
      </c>
      <c r="E365" s="5" t="s">
        <v>385</v>
      </c>
      <c r="F365">
        <v>0</v>
      </c>
    </row>
    <row r="366" spans="1:6" x14ac:dyDescent="0.25">
      <c r="A366">
        <v>365</v>
      </c>
      <c r="B366" s="1">
        <v>45069</v>
      </c>
      <c r="C366" s="2">
        <v>0.56141203703703701</v>
      </c>
      <c r="D366">
        <v>362</v>
      </c>
      <c r="E366" s="5" t="s">
        <v>386</v>
      </c>
      <c r="F366">
        <v>0</v>
      </c>
    </row>
    <row r="367" spans="1:6" x14ac:dyDescent="0.25">
      <c r="A367">
        <v>366</v>
      </c>
      <c r="B367" s="1">
        <v>45069</v>
      </c>
      <c r="C367" s="2">
        <v>0.5614351851851852</v>
      </c>
      <c r="D367">
        <v>363</v>
      </c>
      <c r="E367" s="5" t="s">
        <v>387</v>
      </c>
      <c r="F367">
        <v>0</v>
      </c>
    </row>
    <row r="368" spans="1:6" x14ac:dyDescent="0.25">
      <c r="A368">
        <v>367</v>
      </c>
      <c r="B368" s="1">
        <v>45069</v>
      </c>
      <c r="C368" s="2">
        <v>0.56145833333333328</v>
      </c>
      <c r="D368">
        <v>364</v>
      </c>
      <c r="E368" s="5" t="s">
        <v>388</v>
      </c>
      <c r="F368">
        <v>0</v>
      </c>
    </row>
    <row r="369" spans="1:6" x14ac:dyDescent="0.25">
      <c r="A369">
        <v>368</v>
      </c>
      <c r="B369" s="1">
        <v>45069</v>
      </c>
      <c r="C369" s="2">
        <v>0.56148148148148147</v>
      </c>
      <c r="D369">
        <v>365</v>
      </c>
      <c r="E369" s="5" t="s">
        <v>389</v>
      </c>
      <c r="F369">
        <v>0</v>
      </c>
    </row>
    <row r="370" spans="1:6" x14ac:dyDescent="0.25">
      <c r="A370">
        <v>369</v>
      </c>
      <c r="B370" s="1">
        <v>45069</v>
      </c>
      <c r="C370" s="2">
        <v>0.56164351851851857</v>
      </c>
      <c r="D370">
        <v>366</v>
      </c>
      <c r="E370" s="5" t="s">
        <v>390</v>
      </c>
      <c r="F370">
        <v>0</v>
      </c>
    </row>
    <row r="371" spans="1:6" x14ac:dyDescent="0.25">
      <c r="A371">
        <v>370</v>
      </c>
      <c r="B371" s="1">
        <v>45069</v>
      </c>
      <c r="C371" s="2">
        <v>0.56166666666666665</v>
      </c>
      <c r="D371">
        <v>367</v>
      </c>
      <c r="E371" s="5" t="s">
        <v>391</v>
      </c>
      <c r="F371">
        <v>0</v>
      </c>
    </row>
    <row r="372" spans="1:6" x14ac:dyDescent="0.25">
      <c r="A372">
        <v>371</v>
      </c>
      <c r="B372" s="1">
        <v>45069</v>
      </c>
      <c r="C372" s="2">
        <v>0.56172453703703706</v>
      </c>
      <c r="D372">
        <v>368</v>
      </c>
      <c r="E372" s="5" t="s">
        <v>392</v>
      </c>
      <c r="F372">
        <v>0</v>
      </c>
    </row>
    <row r="373" spans="1:6" x14ac:dyDescent="0.25">
      <c r="A373">
        <v>372</v>
      </c>
      <c r="B373" s="1">
        <v>45069</v>
      </c>
      <c r="C373" s="2">
        <v>0.56194444444444447</v>
      </c>
      <c r="D373">
        <v>369</v>
      </c>
      <c r="E373" s="5" t="s">
        <v>393</v>
      </c>
      <c r="F373">
        <v>0</v>
      </c>
    </row>
    <row r="374" spans="1:6" x14ac:dyDescent="0.25">
      <c r="A374">
        <v>373</v>
      </c>
      <c r="B374" s="1">
        <v>45069</v>
      </c>
      <c r="C374" s="2">
        <v>0.56199074074074074</v>
      </c>
      <c r="D374">
        <v>370</v>
      </c>
      <c r="E374" s="5" t="s">
        <v>394</v>
      </c>
      <c r="F374">
        <v>0</v>
      </c>
    </row>
    <row r="375" spans="1:6" x14ac:dyDescent="0.25">
      <c r="A375">
        <v>374</v>
      </c>
      <c r="B375" s="1">
        <v>45069</v>
      </c>
      <c r="C375" s="2">
        <v>0.56201388888888892</v>
      </c>
      <c r="D375">
        <v>371</v>
      </c>
      <c r="E375" s="5" t="s">
        <v>395</v>
      </c>
      <c r="F375">
        <v>0</v>
      </c>
    </row>
    <row r="376" spans="1:6" x14ac:dyDescent="0.25">
      <c r="A376">
        <v>375</v>
      </c>
      <c r="B376" s="1">
        <v>45069</v>
      </c>
      <c r="C376" s="2">
        <v>0.56202546296296296</v>
      </c>
      <c r="D376">
        <v>372</v>
      </c>
      <c r="E376" s="5" t="s">
        <v>396</v>
      </c>
      <c r="F376">
        <v>0</v>
      </c>
    </row>
    <row r="377" spans="1:6" x14ac:dyDescent="0.25">
      <c r="A377">
        <v>376</v>
      </c>
      <c r="B377" s="1">
        <v>45069</v>
      </c>
      <c r="C377" s="2">
        <v>0.56222222222222218</v>
      </c>
      <c r="D377">
        <v>373</v>
      </c>
      <c r="E377" s="5" t="s">
        <v>397</v>
      </c>
      <c r="F377">
        <v>0</v>
      </c>
    </row>
    <row r="378" spans="1:6" x14ac:dyDescent="0.25">
      <c r="A378">
        <v>377</v>
      </c>
      <c r="B378" s="1">
        <v>45069</v>
      </c>
      <c r="C378" s="2">
        <v>0.56223379629629633</v>
      </c>
      <c r="D378">
        <v>374</v>
      </c>
      <c r="E378" s="5" t="s">
        <v>398</v>
      </c>
      <c r="F378">
        <v>0</v>
      </c>
    </row>
    <row r="379" spans="1:6" x14ac:dyDescent="0.25">
      <c r="A379">
        <v>378</v>
      </c>
      <c r="B379" s="1">
        <v>45069</v>
      </c>
      <c r="C379" s="2">
        <v>0.56225694444444441</v>
      </c>
      <c r="D379">
        <v>375</v>
      </c>
      <c r="E379" s="5" t="s">
        <v>399</v>
      </c>
      <c r="F379">
        <v>0</v>
      </c>
    </row>
    <row r="380" spans="1:6" x14ac:dyDescent="0.25">
      <c r="A380">
        <v>379</v>
      </c>
      <c r="B380" s="1">
        <v>45069</v>
      </c>
      <c r="C380" s="2">
        <v>0.5622800925925926</v>
      </c>
      <c r="D380">
        <v>376</v>
      </c>
      <c r="E380" s="5" t="s">
        <v>400</v>
      </c>
      <c r="F380">
        <v>0</v>
      </c>
    </row>
    <row r="381" spans="1:6" x14ac:dyDescent="0.25">
      <c r="A381">
        <v>380</v>
      </c>
      <c r="B381" s="1">
        <v>45069</v>
      </c>
      <c r="C381" s="2">
        <v>0.56261574074074072</v>
      </c>
      <c r="D381">
        <v>377</v>
      </c>
      <c r="E381" s="5" t="s">
        <v>401</v>
      </c>
      <c r="F381">
        <v>0</v>
      </c>
    </row>
    <row r="382" spans="1:6" x14ac:dyDescent="0.25">
      <c r="A382">
        <v>381</v>
      </c>
      <c r="B382" s="1">
        <v>45069</v>
      </c>
      <c r="C382" s="2">
        <v>0.56289351851851854</v>
      </c>
      <c r="D382">
        <v>378</v>
      </c>
      <c r="E382" s="5" t="s">
        <v>402</v>
      </c>
      <c r="F382">
        <v>0</v>
      </c>
    </row>
    <row r="383" spans="1:6" x14ac:dyDescent="0.25">
      <c r="A383">
        <v>382</v>
      </c>
      <c r="B383" s="1">
        <v>45069</v>
      </c>
      <c r="C383" s="2">
        <v>0.56312499999999999</v>
      </c>
      <c r="D383">
        <v>379</v>
      </c>
      <c r="E383" s="5" t="s">
        <v>403</v>
      </c>
      <c r="F383">
        <v>0</v>
      </c>
    </row>
    <row r="384" spans="1:6" x14ac:dyDescent="0.25">
      <c r="A384">
        <v>383</v>
      </c>
      <c r="B384" s="1">
        <v>45069</v>
      </c>
      <c r="C384" s="2">
        <v>0.56340277777777781</v>
      </c>
      <c r="D384">
        <v>380</v>
      </c>
      <c r="E384" s="5" t="s">
        <v>404</v>
      </c>
      <c r="F384">
        <v>0</v>
      </c>
    </row>
    <row r="385" spans="1:6" x14ac:dyDescent="0.25">
      <c r="A385">
        <v>384</v>
      </c>
      <c r="B385" s="1">
        <v>45069</v>
      </c>
      <c r="C385" s="2">
        <v>0.56369212962962967</v>
      </c>
      <c r="D385">
        <v>381</v>
      </c>
      <c r="E385" s="5" t="s">
        <v>405</v>
      </c>
      <c r="F385">
        <v>0</v>
      </c>
    </row>
    <row r="386" spans="1:6" x14ac:dyDescent="0.25">
      <c r="A386">
        <v>385</v>
      </c>
      <c r="B386" s="1">
        <v>45069</v>
      </c>
      <c r="C386" s="2">
        <v>0.56379629629629635</v>
      </c>
      <c r="D386">
        <v>382</v>
      </c>
      <c r="E386" s="5" t="s">
        <v>406</v>
      </c>
      <c r="F386">
        <v>0</v>
      </c>
    </row>
    <row r="387" spans="1:6" x14ac:dyDescent="0.25">
      <c r="A387">
        <v>386</v>
      </c>
      <c r="B387" s="1">
        <v>45069</v>
      </c>
      <c r="C387" s="2">
        <v>0.56381944444444443</v>
      </c>
      <c r="D387">
        <v>383</v>
      </c>
      <c r="E387" s="5" t="s">
        <v>407</v>
      </c>
      <c r="F387">
        <v>0</v>
      </c>
    </row>
    <row r="388" spans="1:6" x14ac:dyDescent="0.25">
      <c r="A388">
        <v>387</v>
      </c>
      <c r="B388" s="1">
        <v>45069</v>
      </c>
      <c r="C388" s="2">
        <v>0.5638657407407407</v>
      </c>
      <c r="D388">
        <v>384</v>
      </c>
      <c r="E388" s="5" t="s">
        <v>408</v>
      </c>
      <c r="F388">
        <v>0</v>
      </c>
    </row>
    <row r="389" spans="1:6" x14ac:dyDescent="0.25">
      <c r="A389">
        <v>388</v>
      </c>
      <c r="B389" s="1">
        <v>45069</v>
      </c>
      <c r="C389" s="2">
        <v>0.56388888888888888</v>
      </c>
      <c r="D389">
        <v>385</v>
      </c>
      <c r="E389" s="5" t="s">
        <v>409</v>
      </c>
      <c r="F389">
        <v>0</v>
      </c>
    </row>
    <row r="390" spans="1:6" x14ac:dyDescent="0.25">
      <c r="A390">
        <v>389</v>
      </c>
      <c r="B390" s="1">
        <v>45069</v>
      </c>
      <c r="C390" s="2">
        <v>0.56390046296296292</v>
      </c>
      <c r="D390">
        <v>386</v>
      </c>
      <c r="E390" s="5" t="s">
        <v>410</v>
      </c>
      <c r="F390">
        <v>0</v>
      </c>
    </row>
    <row r="391" spans="1:6" x14ac:dyDescent="0.25">
      <c r="A391">
        <v>390</v>
      </c>
      <c r="B391" s="1">
        <v>45069</v>
      </c>
      <c r="C391" s="2">
        <v>0.56392361111111111</v>
      </c>
      <c r="D391">
        <v>387</v>
      </c>
      <c r="E391" s="5" t="s">
        <v>411</v>
      </c>
      <c r="F391">
        <v>0</v>
      </c>
    </row>
    <row r="392" spans="1:6" x14ac:dyDescent="0.25">
      <c r="A392">
        <v>391</v>
      </c>
      <c r="B392" s="1">
        <v>45069</v>
      </c>
      <c r="C392" s="2">
        <v>0.56396990740740738</v>
      </c>
      <c r="D392">
        <v>388</v>
      </c>
      <c r="E392" s="5" t="s">
        <v>412</v>
      </c>
      <c r="F392">
        <v>0</v>
      </c>
    </row>
    <row r="393" spans="1:6" x14ac:dyDescent="0.25">
      <c r="A393">
        <v>392</v>
      </c>
      <c r="B393" s="1">
        <v>45069</v>
      </c>
      <c r="C393" s="2">
        <v>0.56400462962962961</v>
      </c>
      <c r="D393">
        <v>389</v>
      </c>
      <c r="E393" s="5" t="s">
        <v>413</v>
      </c>
      <c r="F393">
        <v>0</v>
      </c>
    </row>
    <row r="394" spans="1:6" x14ac:dyDescent="0.25">
      <c r="A394">
        <v>393</v>
      </c>
      <c r="B394" s="1">
        <v>45069</v>
      </c>
      <c r="C394" s="2">
        <v>0.56402777777777779</v>
      </c>
      <c r="D394">
        <v>390</v>
      </c>
      <c r="E394" s="5" t="s">
        <v>414</v>
      </c>
      <c r="F394">
        <v>0</v>
      </c>
    </row>
    <row r="395" spans="1:6" x14ac:dyDescent="0.25">
      <c r="A395">
        <v>394</v>
      </c>
      <c r="B395" s="1">
        <v>45069</v>
      </c>
      <c r="C395" s="2">
        <v>0.56403935185185183</v>
      </c>
      <c r="D395">
        <v>391</v>
      </c>
      <c r="E395" s="5" t="s">
        <v>415</v>
      </c>
      <c r="F395">
        <v>0</v>
      </c>
    </row>
    <row r="396" spans="1:6" x14ac:dyDescent="0.25">
      <c r="A396">
        <v>395</v>
      </c>
      <c r="B396" s="1">
        <v>45069</v>
      </c>
      <c r="C396" s="2">
        <v>0.5640856481481481</v>
      </c>
      <c r="D396">
        <v>392</v>
      </c>
      <c r="E396" s="5" t="s">
        <v>416</v>
      </c>
      <c r="F396">
        <v>0</v>
      </c>
    </row>
    <row r="397" spans="1:6" x14ac:dyDescent="0.25">
      <c r="A397">
        <v>396</v>
      </c>
      <c r="B397" s="1">
        <v>45069</v>
      </c>
      <c r="C397" s="2">
        <v>0.56423611111111116</v>
      </c>
      <c r="D397">
        <v>393</v>
      </c>
      <c r="E397" s="5" t="s">
        <v>417</v>
      </c>
      <c r="F397">
        <v>0</v>
      </c>
    </row>
    <row r="398" spans="1:6" x14ac:dyDescent="0.25">
      <c r="A398">
        <v>397</v>
      </c>
      <c r="B398" s="1">
        <v>45069</v>
      </c>
      <c r="C398" s="2">
        <v>0.56429398148148147</v>
      </c>
      <c r="D398">
        <v>394</v>
      </c>
      <c r="E398" s="5" t="s">
        <v>418</v>
      </c>
      <c r="F398">
        <v>0</v>
      </c>
    </row>
    <row r="399" spans="1:6" x14ac:dyDescent="0.25">
      <c r="A399">
        <v>398</v>
      </c>
      <c r="B399" s="1">
        <v>45069</v>
      </c>
      <c r="C399" s="2">
        <v>0.56436342592592592</v>
      </c>
      <c r="D399">
        <v>395</v>
      </c>
      <c r="E399" s="5" t="s">
        <v>419</v>
      </c>
      <c r="F399">
        <v>0</v>
      </c>
    </row>
    <row r="400" spans="1:6" x14ac:dyDescent="0.25">
      <c r="A400">
        <v>399</v>
      </c>
      <c r="B400" s="1">
        <v>45069</v>
      </c>
      <c r="C400" s="2">
        <v>0.56447916666666664</v>
      </c>
      <c r="D400">
        <v>396</v>
      </c>
      <c r="E400" s="5" t="s">
        <v>420</v>
      </c>
      <c r="F400">
        <v>0</v>
      </c>
    </row>
    <row r="401" spans="1:6" x14ac:dyDescent="0.25">
      <c r="A401">
        <v>400</v>
      </c>
      <c r="B401" s="1">
        <v>45069</v>
      </c>
      <c r="C401" s="2">
        <v>0.56449074074074079</v>
      </c>
      <c r="D401">
        <v>397</v>
      </c>
      <c r="E401" s="5" t="s">
        <v>421</v>
      </c>
      <c r="F401">
        <v>0</v>
      </c>
    </row>
    <row r="402" spans="1:6" x14ac:dyDescent="0.25">
      <c r="A402">
        <v>401</v>
      </c>
      <c r="B402" s="1">
        <v>45069</v>
      </c>
      <c r="C402" s="2">
        <v>0.5647106481481482</v>
      </c>
      <c r="D402">
        <v>398</v>
      </c>
      <c r="E402" s="5" t="s">
        <v>422</v>
      </c>
      <c r="F402">
        <v>0</v>
      </c>
    </row>
    <row r="403" spans="1:6" x14ac:dyDescent="0.25">
      <c r="A403">
        <v>402</v>
      </c>
      <c r="B403" s="1">
        <v>45069</v>
      </c>
      <c r="C403" s="2">
        <v>0.56481481481481477</v>
      </c>
      <c r="D403">
        <v>399</v>
      </c>
      <c r="E403" s="5" t="s">
        <v>423</v>
      </c>
      <c r="F403">
        <v>0</v>
      </c>
    </row>
    <row r="404" spans="1:6" x14ac:dyDescent="0.25">
      <c r="A404">
        <v>403</v>
      </c>
      <c r="B404" s="1">
        <v>45069</v>
      </c>
      <c r="C404" s="2">
        <v>0.56494212962962964</v>
      </c>
      <c r="D404">
        <v>400</v>
      </c>
      <c r="E404" s="5" t="s">
        <v>424</v>
      </c>
      <c r="F404">
        <v>0</v>
      </c>
    </row>
    <row r="405" spans="1:6" x14ac:dyDescent="0.25">
      <c r="A405">
        <v>404</v>
      </c>
      <c r="B405" s="1">
        <v>45069</v>
      </c>
      <c r="C405" s="2">
        <v>0.56496527777777783</v>
      </c>
      <c r="D405">
        <v>401</v>
      </c>
      <c r="E405" s="5" t="s">
        <v>425</v>
      </c>
      <c r="F405">
        <v>0</v>
      </c>
    </row>
    <row r="406" spans="1:6" x14ac:dyDescent="0.25">
      <c r="A406">
        <v>405</v>
      </c>
      <c r="B406" s="1">
        <v>45069</v>
      </c>
      <c r="C406" s="2">
        <v>0.56498842592592591</v>
      </c>
      <c r="D406">
        <v>402</v>
      </c>
      <c r="E406" s="5" t="s">
        <v>426</v>
      </c>
      <c r="F406">
        <v>0</v>
      </c>
    </row>
    <row r="407" spans="1:6" x14ac:dyDescent="0.25">
      <c r="A407">
        <v>406</v>
      </c>
      <c r="B407" s="1">
        <v>45069</v>
      </c>
      <c r="C407" s="2">
        <v>0.5650115740740741</v>
      </c>
      <c r="D407">
        <v>403</v>
      </c>
      <c r="E407" s="5" t="s">
        <v>427</v>
      </c>
      <c r="F407">
        <v>0</v>
      </c>
    </row>
    <row r="408" spans="1:6" x14ac:dyDescent="0.25">
      <c r="A408">
        <v>407</v>
      </c>
      <c r="B408" s="1">
        <v>45069</v>
      </c>
      <c r="C408" s="2">
        <v>0.56510416666666663</v>
      </c>
      <c r="D408">
        <v>404</v>
      </c>
      <c r="E408" s="5" t="s">
        <v>428</v>
      </c>
      <c r="F408">
        <v>0</v>
      </c>
    </row>
    <row r="409" spans="1:6" x14ac:dyDescent="0.25">
      <c r="A409">
        <v>408</v>
      </c>
      <c r="B409" s="1">
        <v>45069</v>
      </c>
      <c r="C409" s="2">
        <v>0.56512731481481482</v>
      </c>
      <c r="D409">
        <v>405</v>
      </c>
      <c r="E409" s="5" t="s">
        <v>429</v>
      </c>
      <c r="F409">
        <v>0</v>
      </c>
    </row>
    <row r="410" spans="1:6" x14ac:dyDescent="0.25">
      <c r="A410">
        <v>409</v>
      </c>
      <c r="B410" s="1">
        <v>45069</v>
      </c>
      <c r="C410" s="2">
        <v>0.56519675925925927</v>
      </c>
      <c r="D410">
        <v>406</v>
      </c>
      <c r="E410" s="5" t="s">
        <v>430</v>
      </c>
      <c r="F410">
        <v>0</v>
      </c>
    </row>
    <row r="411" spans="1:6" x14ac:dyDescent="0.25">
      <c r="A411">
        <v>410</v>
      </c>
      <c r="B411" s="1">
        <v>45069</v>
      </c>
      <c r="C411" s="2">
        <v>0.56524305555555554</v>
      </c>
      <c r="D411">
        <v>407</v>
      </c>
      <c r="E411" s="5" t="s">
        <v>431</v>
      </c>
      <c r="F411">
        <v>0</v>
      </c>
    </row>
    <row r="412" spans="1:6" x14ac:dyDescent="0.25">
      <c r="A412">
        <v>411</v>
      </c>
      <c r="B412" s="1">
        <v>45069</v>
      </c>
      <c r="C412" s="2">
        <v>0.56634259259259256</v>
      </c>
      <c r="D412">
        <v>408</v>
      </c>
      <c r="E412" s="5" t="s">
        <v>432</v>
      </c>
      <c r="F412">
        <v>0</v>
      </c>
    </row>
    <row r="413" spans="1:6" x14ac:dyDescent="0.25">
      <c r="A413">
        <v>412</v>
      </c>
      <c r="B413" s="1">
        <v>45069</v>
      </c>
      <c r="C413" s="2">
        <v>0.56640046296296298</v>
      </c>
      <c r="D413">
        <v>409</v>
      </c>
      <c r="E413" s="5" t="s">
        <v>433</v>
      </c>
      <c r="F413">
        <v>0</v>
      </c>
    </row>
    <row r="414" spans="1:6" x14ac:dyDescent="0.25">
      <c r="A414">
        <v>413</v>
      </c>
      <c r="B414" s="1">
        <v>45069</v>
      </c>
      <c r="C414" s="2">
        <v>0.56729166666666664</v>
      </c>
      <c r="D414">
        <v>410</v>
      </c>
      <c r="E414" s="5" t="s">
        <v>434</v>
      </c>
      <c r="F414">
        <v>0</v>
      </c>
    </row>
    <row r="415" spans="1:6" x14ac:dyDescent="0.25">
      <c r="A415">
        <v>414</v>
      </c>
      <c r="B415" s="1">
        <v>45069</v>
      </c>
      <c r="C415" s="2">
        <v>0.56731481481481483</v>
      </c>
      <c r="D415">
        <v>411</v>
      </c>
      <c r="E415" s="5" t="s">
        <v>435</v>
      </c>
      <c r="F415">
        <v>0</v>
      </c>
    </row>
    <row r="416" spans="1:6" x14ac:dyDescent="0.25">
      <c r="A416">
        <v>415</v>
      </c>
      <c r="B416" s="1">
        <v>45069</v>
      </c>
      <c r="C416" s="2">
        <v>0.56732638888888887</v>
      </c>
      <c r="D416">
        <v>412</v>
      </c>
      <c r="E416" s="5" t="s">
        <v>436</v>
      </c>
      <c r="F416">
        <v>0</v>
      </c>
    </row>
    <row r="417" spans="1:6" x14ac:dyDescent="0.25">
      <c r="A417">
        <v>416</v>
      </c>
      <c r="B417" s="1">
        <v>45069</v>
      </c>
      <c r="C417" s="2">
        <v>0.56734953703703705</v>
      </c>
      <c r="D417">
        <v>413</v>
      </c>
      <c r="E417" s="5" t="s">
        <v>437</v>
      </c>
      <c r="F417">
        <v>0</v>
      </c>
    </row>
    <row r="418" spans="1:6" x14ac:dyDescent="0.25">
      <c r="A418">
        <v>417</v>
      </c>
      <c r="B418" s="1">
        <v>45069</v>
      </c>
      <c r="C418" s="2">
        <v>0.56745370370370374</v>
      </c>
      <c r="D418">
        <v>414</v>
      </c>
      <c r="E418" s="5" t="s">
        <v>438</v>
      </c>
      <c r="F418">
        <v>0</v>
      </c>
    </row>
    <row r="419" spans="1:6" x14ac:dyDescent="0.25">
      <c r="A419">
        <v>418</v>
      </c>
      <c r="B419" s="1">
        <v>45069</v>
      </c>
      <c r="C419" s="2">
        <v>0.56760416666666669</v>
      </c>
      <c r="D419">
        <v>415</v>
      </c>
      <c r="E419" s="5" t="s">
        <v>439</v>
      </c>
      <c r="F419">
        <v>0</v>
      </c>
    </row>
    <row r="420" spans="1:6" x14ac:dyDescent="0.25">
      <c r="A420">
        <v>419</v>
      </c>
      <c r="B420" s="1">
        <v>45069</v>
      </c>
      <c r="C420" s="2">
        <v>0.56762731481481477</v>
      </c>
      <c r="D420">
        <v>416</v>
      </c>
      <c r="E420" s="5" t="s">
        <v>440</v>
      </c>
      <c r="F420">
        <v>0</v>
      </c>
    </row>
    <row r="421" spans="1:6" x14ac:dyDescent="0.25">
      <c r="A421">
        <v>420</v>
      </c>
      <c r="B421" s="1">
        <v>45069</v>
      </c>
      <c r="C421" s="2">
        <v>0.56768518518518518</v>
      </c>
      <c r="D421">
        <v>417</v>
      </c>
      <c r="E421" s="5" t="s">
        <v>441</v>
      </c>
      <c r="F421">
        <v>0</v>
      </c>
    </row>
    <row r="422" spans="1:6" x14ac:dyDescent="0.25">
      <c r="A422">
        <v>421</v>
      </c>
      <c r="B422" s="1">
        <v>45069</v>
      </c>
      <c r="C422" s="2">
        <v>0.56790509259259259</v>
      </c>
      <c r="D422">
        <v>418</v>
      </c>
      <c r="E422" s="5" t="s">
        <v>442</v>
      </c>
      <c r="F422">
        <v>0</v>
      </c>
    </row>
    <row r="423" spans="1:6" x14ac:dyDescent="0.25">
      <c r="A423">
        <v>422</v>
      </c>
      <c r="B423" s="1">
        <v>45069</v>
      </c>
      <c r="C423" s="2">
        <v>0.56792824074074078</v>
      </c>
      <c r="D423">
        <v>419</v>
      </c>
      <c r="E423" s="5" t="s">
        <v>443</v>
      </c>
      <c r="F423">
        <v>0</v>
      </c>
    </row>
    <row r="424" spans="1:6" x14ac:dyDescent="0.25">
      <c r="A424">
        <v>423</v>
      </c>
      <c r="B424" s="1">
        <v>45069</v>
      </c>
      <c r="C424" s="2">
        <v>0.56795138888888885</v>
      </c>
      <c r="D424">
        <v>420</v>
      </c>
      <c r="E424" s="5" t="s">
        <v>444</v>
      </c>
      <c r="F424">
        <v>0</v>
      </c>
    </row>
    <row r="425" spans="1:6" x14ac:dyDescent="0.25">
      <c r="A425">
        <v>424</v>
      </c>
      <c r="B425" s="1">
        <v>45069</v>
      </c>
      <c r="C425" s="2">
        <v>0.56811342592592595</v>
      </c>
      <c r="D425">
        <v>421</v>
      </c>
      <c r="E425" s="5" t="s">
        <v>445</v>
      </c>
      <c r="F425">
        <v>0</v>
      </c>
    </row>
    <row r="426" spans="1:6" x14ac:dyDescent="0.25">
      <c r="A426">
        <v>425</v>
      </c>
      <c r="B426" s="1">
        <v>45069</v>
      </c>
      <c r="C426" s="2">
        <v>0.56825231481481486</v>
      </c>
      <c r="D426">
        <v>422</v>
      </c>
      <c r="E426" s="5" t="s">
        <v>446</v>
      </c>
      <c r="F426">
        <v>0</v>
      </c>
    </row>
    <row r="427" spans="1:6" x14ac:dyDescent="0.25">
      <c r="A427">
        <v>426</v>
      </c>
      <c r="B427" s="1">
        <v>45069</v>
      </c>
      <c r="C427" s="2">
        <v>0.56828703703703709</v>
      </c>
      <c r="D427">
        <v>423</v>
      </c>
      <c r="E427" s="5" t="s">
        <v>447</v>
      </c>
      <c r="F427">
        <v>0</v>
      </c>
    </row>
    <row r="428" spans="1:6" x14ac:dyDescent="0.25">
      <c r="A428">
        <v>427</v>
      </c>
      <c r="B428" s="1">
        <v>45069</v>
      </c>
      <c r="C428" s="2">
        <v>0.56839120370370366</v>
      </c>
      <c r="D428">
        <v>424</v>
      </c>
      <c r="E428" s="5" t="s">
        <v>448</v>
      </c>
      <c r="F428">
        <v>0</v>
      </c>
    </row>
    <row r="429" spans="1:6" x14ac:dyDescent="0.25">
      <c r="A429">
        <v>428</v>
      </c>
      <c r="B429" s="1">
        <v>45069</v>
      </c>
      <c r="C429" s="2">
        <v>0.56840277777777781</v>
      </c>
      <c r="D429">
        <v>425</v>
      </c>
      <c r="E429" s="5" t="s">
        <v>449</v>
      </c>
      <c r="F429">
        <v>0</v>
      </c>
    </row>
    <row r="430" spans="1:6" x14ac:dyDescent="0.25">
      <c r="A430">
        <v>429</v>
      </c>
      <c r="B430" s="1">
        <v>45069</v>
      </c>
      <c r="C430" s="2">
        <v>0.56842592592592589</v>
      </c>
      <c r="D430">
        <v>426</v>
      </c>
      <c r="E430" s="5" t="s">
        <v>450</v>
      </c>
      <c r="F430">
        <v>0</v>
      </c>
    </row>
    <row r="431" spans="1:6" x14ac:dyDescent="0.25">
      <c r="A431">
        <v>430</v>
      </c>
      <c r="B431" s="1">
        <v>45069</v>
      </c>
      <c r="C431" s="2">
        <v>0.56844907407407408</v>
      </c>
      <c r="D431">
        <v>427</v>
      </c>
      <c r="E431" s="5" t="s">
        <v>451</v>
      </c>
      <c r="F431">
        <v>0</v>
      </c>
    </row>
    <row r="432" spans="1:6" x14ac:dyDescent="0.25">
      <c r="A432">
        <v>431</v>
      </c>
      <c r="B432" s="1">
        <v>45069</v>
      </c>
      <c r="C432" s="2">
        <v>0.56893518518518515</v>
      </c>
      <c r="D432">
        <v>428</v>
      </c>
      <c r="E432" s="5" t="s">
        <v>452</v>
      </c>
      <c r="F432">
        <v>0</v>
      </c>
    </row>
    <row r="433" spans="1:6" x14ac:dyDescent="0.25">
      <c r="A433">
        <v>432</v>
      </c>
      <c r="B433" s="1">
        <v>45069</v>
      </c>
      <c r="C433" s="2">
        <v>0.56913194444444448</v>
      </c>
      <c r="D433">
        <v>429</v>
      </c>
      <c r="E433" s="5" t="s">
        <v>453</v>
      </c>
      <c r="F433">
        <v>0</v>
      </c>
    </row>
    <row r="434" spans="1:6" x14ac:dyDescent="0.25">
      <c r="A434">
        <v>433</v>
      </c>
      <c r="B434" s="1">
        <v>45069</v>
      </c>
      <c r="C434" s="2">
        <v>0.56947916666666665</v>
      </c>
      <c r="D434">
        <v>430</v>
      </c>
      <c r="E434" s="5" t="s">
        <v>454</v>
      </c>
      <c r="F434">
        <v>0</v>
      </c>
    </row>
    <row r="435" spans="1:6" x14ac:dyDescent="0.25">
      <c r="A435">
        <v>434</v>
      </c>
      <c r="B435" s="1">
        <v>45069</v>
      </c>
      <c r="C435" s="2">
        <v>0.56950231481481484</v>
      </c>
      <c r="D435">
        <v>431</v>
      </c>
      <c r="E435" s="5" t="s">
        <v>455</v>
      </c>
      <c r="F435">
        <v>0</v>
      </c>
    </row>
    <row r="436" spans="1:6" x14ac:dyDescent="0.25">
      <c r="A436">
        <v>435</v>
      </c>
      <c r="B436" s="1">
        <v>45069</v>
      </c>
      <c r="C436" s="2">
        <v>0.56953703703703706</v>
      </c>
      <c r="D436">
        <v>432</v>
      </c>
      <c r="E436" s="5" t="s">
        <v>456</v>
      </c>
      <c r="F436">
        <v>0</v>
      </c>
    </row>
    <row r="437" spans="1:6" x14ac:dyDescent="0.25">
      <c r="A437">
        <v>436</v>
      </c>
      <c r="B437" s="1">
        <v>45069</v>
      </c>
      <c r="C437" s="2">
        <v>0.56968750000000001</v>
      </c>
      <c r="D437">
        <v>433</v>
      </c>
      <c r="E437" s="5" t="s">
        <v>457</v>
      </c>
      <c r="F437">
        <v>0</v>
      </c>
    </row>
    <row r="438" spans="1:6" x14ac:dyDescent="0.25">
      <c r="A438">
        <v>437</v>
      </c>
      <c r="B438" s="1">
        <v>45069</v>
      </c>
      <c r="C438" s="2">
        <v>0.56981481481481477</v>
      </c>
      <c r="D438">
        <v>434</v>
      </c>
      <c r="E438" s="5" t="s">
        <v>458</v>
      </c>
      <c r="F438">
        <v>0</v>
      </c>
    </row>
    <row r="439" spans="1:6" x14ac:dyDescent="0.25">
      <c r="A439">
        <v>438</v>
      </c>
      <c r="B439" s="1">
        <v>45069</v>
      </c>
      <c r="C439" s="2">
        <v>0.569849537037037</v>
      </c>
      <c r="D439">
        <v>435</v>
      </c>
      <c r="E439" s="5" t="s">
        <v>459</v>
      </c>
      <c r="F439">
        <v>0</v>
      </c>
    </row>
    <row r="440" spans="1:6" x14ac:dyDescent="0.25">
      <c r="A440">
        <v>439</v>
      </c>
      <c r="B440" s="1">
        <v>45069</v>
      </c>
      <c r="C440" s="2">
        <v>0.56986111111111115</v>
      </c>
      <c r="D440">
        <v>436</v>
      </c>
      <c r="E440" s="5" t="s">
        <v>460</v>
      </c>
      <c r="F440">
        <v>0</v>
      </c>
    </row>
    <row r="441" spans="1:6" x14ac:dyDescent="0.25">
      <c r="A441">
        <v>440</v>
      </c>
      <c r="B441" s="1">
        <v>45069</v>
      </c>
      <c r="C441" s="2">
        <v>0.57005787037037037</v>
      </c>
      <c r="D441">
        <v>437</v>
      </c>
      <c r="E441" s="5" t="s">
        <v>461</v>
      </c>
      <c r="F441">
        <v>0</v>
      </c>
    </row>
    <row r="442" spans="1:6" x14ac:dyDescent="0.25">
      <c r="A442">
        <v>441</v>
      </c>
      <c r="B442" s="1">
        <v>45069</v>
      </c>
      <c r="C442" s="2">
        <v>0.57041666666666668</v>
      </c>
      <c r="D442">
        <v>438</v>
      </c>
      <c r="E442" s="5" t="s">
        <v>462</v>
      </c>
      <c r="F442">
        <v>0</v>
      </c>
    </row>
    <row r="443" spans="1:6" x14ac:dyDescent="0.25">
      <c r="A443">
        <v>442</v>
      </c>
      <c r="B443" s="1">
        <v>45069</v>
      </c>
      <c r="C443" s="2">
        <v>0.57046296296296295</v>
      </c>
      <c r="D443">
        <v>439</v>
      </c>
      <c r="E443" s="5" t="s">
        <v>463</v>
      </c>
      <c r="F443">
        <v>0</v>
      </c>
    </row>
    <row r="444" spans="1:6" x14ac:dyDescent="0.25">
      <c r="A444">
        <v>443</v>
      </c>
      <c r="B444" s="1">
        <v>45069</v>
      </c>
      <c r="C444" s="2">
        <v>0.57059027777777782</v>
      </c>
      <c r="D444">
        <v>440</v>
      </c>
      <c r="E444" s="5" t="s">
        <v>464</v>
      </c>
      <c r="F444">
        <v>0</v>
      </c>
    </row>
    <row r="445" spans="1:6" x14ac:dyDescent="0.25">
      <c r="A445">
        <v>444</v>
      </c>
      <c r="B445" s="1">
        <v>45069</v>
      </c>
      <c r="C445" s="2">
        <v>0.570775462962963</v>
      </c>
      <c r="D445">
        <v>441</v>
      </c>
      <c r="E445" s="5" t="s">
        <v>465</v>
      </c>
      <c r="F445">
        <v>0</v>
      </c>
    </row>
    <row r="446" spans="1:6" x14ac:dyDescent="0.25">
      <c r="A446">
        <v>445</v>
      </c>
      <c r="B446" s="1">
        <v>45069</v>
      </c>
      <c r="C446" s="2">
        <v>0.5708333333333333</v>
      </c>
      <c r="D446">
        <v>442</v>
      </c>
      <c r="E446" s="5" t="s">
        <v>466</v>
      </c>
      <c r="F446">
        <v>0</v>
      </c>
    </row>
    <row r="447" spans="1:6" x14ac:dyDescent="0.25">
      <c r="A447">
        <v>446</v>
      </c>
      <c r="B447" s="1">
        <v>45069</v>
      </c>
      <c r="C447" s="2">
        <v>0.57087962962962968</v>
      </c>
      <c r="D447">
        <v>443</v>
      </c>
      <c r="E447" s="5" t="s">
        <v>467</v>
      </c>
      <c r="F447">
        <v>0</v>
      </c>
    </row>
    <row r="448" spans="1:6" x14ac:dyDescent="0.25">
      <c r="A448">
        <v>447</v>
      </c>
      <c r="B448" s="1">
        <v>45069</v>
      </c>
      <c r="C448" s="2">
        <v>0.57089120370370372</v>
      </c>
      <c r="D448">
        <v>444</v>
      </c>
      <c r="E448" s="5" t="s">
        <v>468</v>
      </c>
      <c r="F448">
        <v>0</v>
      </c>
    </row>
    <row r="449" spans="1:6" x14ac:dyDescent="0.25">
      <c r="A449">
        <v>448</v>
      </c>
      <c r="B449" s="1">
        <v>45069</v>
      </c>
      <c r="C449" s="2">
        <v>0.57105324074074071</v>
      </c>
      <c r="D449">
        <v>445</v>
      </c>
      <c r="E449" s="5" t="s">
        <v>469</v>
      </c>
      <c r="F449">
        <v>0</v>
      </c>
    </row>
    <row r="450" spans="1:6" x14ac:dyDescent="0.25">
      <c r="A450">
        <v>449</v>
      </c>
      <c r="B450" s="1">
        <v>45069</v>
      </c>
      <c r="C450" s="2">
        <v>0.57123842592592589</v>
      </c>
      <c r="D450">
        <v>446</v>
      </c>
      <c r="E450" s="5" t="s">
        <v>470</v>
      </c>
      <c r="F450">
        <v>0</v>
      </c>
    </row>
    <row r="451" spans="1:6" x14ac:dyDescent="0.25">
      <c r="A451">
        <v>450</v>
      </c>
      <c r="B451" s="1">
        <v>45069</v>
      </c>
      <c r="C451" s="2">
        <v>0.57127314814814811</v>
      </c>
      <c r="D451">
        <v>447</v>
      </c>
      <c r="E451" s="5" t="s">
        <v>471</v>
      </c>
      <c r="F451">
        <v>0</v>
      </c>
    </row>
    <row r="452" spans="1:6" x14ac:dyDescent="0.25">
      <c r="A452">
        <v>451</v>
      </c>
      <c r="B452" s="1">
        <v>45069</v>
      </c>
      <c r="C452" s="2">
        <v>0.57145833333333329</v>
      </c>
      <c r="D452">
        <v>448</v>
      </c>
      <c r="E452" s="5" t="s">
        <v>472</v>
      </c>
      <c r="F452">
        <v>0</v>
      </c>
    </row>
    <row r="453" spans="1:6" x14ac:dyDescent="0.25">
      <c r="A453">
        <v>452</v>
      </c>
      <c r="B453" s="1">
        <v>45069</v>
      </c>
      <c r="C453" s="2">
        <v>0.57163194444444443</v>
      </c>
      <c r="D453">
        <v>449</v>
      </c>
      <c r="E453" s="5" t="s">
        <v>473</v>
      </c>
      <c r="F453">
        <v>0</v>
      </c>
    </row>
    <row r="454" spans="1:6" x14ac:dyDescent="0.25">
      <c r="A454">
        <v>453</v>
      </c>
      <c r="B454" s="1">
        <v>45069</v>
      </c>
      <c r="C454" s="2">
        <v>0.57199074074074074</v>
      </c>
      <c r="D454">
        <v>450</v>
      </c>
      <c r="E454" s="5" t="s">
        <v>474</v>
      </c>
      <c r="F454">
        <v>0</v>
      </c>
    </row>
    <row r="455" spans="1:6" x14ac:dyDescent="0.25">
      <c r="A455">
        <v>454</v>
      </c>
      <c r="B455" s="1">
        <v>45069</v>
      </c>
      <c r="C455" s="2">
        <v>0.57215277777777773</v>
      </c>
      <c r="D455">
        <v>451</v>
      </c>
      <c r="E455" s="5" t="s">
        <v>475</v>
      </c>
      <c r="F455">
        <v>0</v>
      </c>
    </row>
    <row r="456" spans="1:6" x14ac:dyDescent="0.25">
      <c r="A456">
        <v>455</v>
      </c>
      <c r="B456" s="1">
        <v>45069</v>
      </c>
      <c r="C456" s="2">
        <v>0.57216435185185188</v>
      </c>
      <c r="D456">
        <v>452</v>
      </c>
      <c r="E456" s="5" t="s">
        <v>476</v>
      </c>
      <c r="F456">
        <v>0</v>
      </c>
    </row>
    <row r="457" spans="1:6" x14ac:dyDescent="0.25">
      <c r="A457">
        <v>456</v>
      </c>
      <c r="B457" s="1">
        <v>45069</v>
      </c>
      <c r="C457" s="2">
        <v>0.57222222222222219</v>
      </c>
      <c r="D457">
        <v>453</v>
      </c>
      <c r="E457" s="5" t="s">
        <v>477</v>
      </c>
      <c r="F457">
        <v>0</v>
      </c>
    </row>
    <row r="458" spans="1:6" x14ac:dyDescent="0.25">
      <c r="A458">
        <v>457</v>
      </c>
      <c r="B458" s="1">
        <v>45069</v>
      </c>
      <c r="C458" s="2">
        <v>0.57226851851851857</v>
      </c>
      <c r="D458">
        <v>454</v>
      </c>
      <c r="E458" s="5" t="s">
        <v>478</v>
      </c>
      <c r="F458">
        <v>0</v>
      </c>
    </row>
    <row r="459" spans="1:6" x14ac:dyDescent="0.25">
      <c r="A459">
        <v>458</v>
      </c>
      <c r="B459" s="1">
        <v>45069</v>
      </c>
      <c r="C459" s="2">
        <v>0.57243055555555555</v>
      </c>
      <c r="D459">
        <v>455</v>
      </c>
      <c r="E459" s="5" t="s">
        <v>479</v>
      </c>
      <c r="F459">
        <v>0</v>
      </c>
    </row>
    <row r="460" spans="1:6" x14ac:dyDescent="0.25">
      <c r="A460">
        <v>459</v>
      </c>
      <c r="B460" s="1">
        <v>45069</v>
      </c>
      <c r="C460" s="2">
        <v>0.57289351851851855</v>
      </c>
      <c r="D460">
        <v>456</v>
      </c>
      <c r="E460" s="5" t="s">
        <v>480</v>
      </c>
      <c r="F460">
        <v>0</v>
      </c>
    </row>
    <row r="461" spans="1:6" x14ac:dyDescent="0.25">
      <c r="A461">
        <v>460</v>
      </c>
      <c r="B461" s="1">
        <v>45069</v>
      </c>
      <c r="C461" s="2">
        <v>0.57293981481481482</v>
      </c>
      <c r="D461">
        <v>457</v>
      </c>
      <c r="E461" s="5" t="s">
        <v>481</v>
      </c>
      <c r="F461">
        <v>0</v>
      </c>
    </row>
    <row r="462" spans="1:6" x14ac:dyDescent="0.25">
      <c r="A462">
        <v>461</v>
      </c>
      <c r="B462" s="1">
        <v>45069</v>
      </c>
      <c r="C462" s="2">
        <v>0.57299768518518523</v>
      </c>
      <c r="D462">
        <v>458</v>
      </c>
      <c r="E462" s="5" t="s">
        <v>482</v>
      </c>
      <c r="F462">
        <v>0</v>
      </c>
    </row>
    <row r="463" spans="1:6" x14ac:dyDescent="0.25">
      <c r="A463">
        <v>462</v>
      </c>
      <c r="B463" s="1">
        <v>45069</v>
      </c>
      <c r="C463" s="2">
        <v>0.57314814814814818</v>
      </c>
      <c r="D463">
        <v>459</v>
      </c>
      <c r="E463" s="5" t="s">
        <v>483</v>
      </c>
      <c r="F463">
        <v>0</v>
      </c>
    </row>
    <row r="464" spans="1:6" x14ac:dyDescent="0.25">
      <c r="A464">
        <v>463</v>
      </c>
      <c r="B464" s="1">
        <v>45069</v>
      </c>
      <c r="C464" s="2">
        <v>0.57315972222222222</v>
      </c>
      <c r="D464">
        <v>460</v>
      </c>
      <c r="E464" s="5" t="s">
        <v>484</v>
      </c>
      <c r="F464">
        <v>0</v>
      </c>
    </row>
    <row r="465" spans="1:6" x14ac:dyDescent="0.25">
      <c r="A465">
        <v>464</v>
      </c>
      <c r="B465" s="1">
        <v>45069</v>
      </c>
      <c r="C465" s="2">
        <v>0.57341435185185186</v>
      </c>
      <c r="D465">
        <v>461</v>
      </c>
      <c r="E465" s="5" t="s">
        <v>485</v>
      </c>
      <c r="F465">
        <v>0</v>
      </c>
    </row>
    <row r="466" spans="1:6" x14ac:dyDescent="0.25">
      <c r="A466">
        <v>465</v>
      </c>
      <c r="B466" s="1">
        <v>45069</v>
      </c>
      <c r="C466" s="2">
        <v>0.57374999999999998</v>
      </c>
      <c r="D466">
        <v>462</v>
      </c>
      <c r="E466" s="5" t="s">
        <v>486</v>
      </c>
      <c r="F466">
        <v>0</v>
      </c>
    </row>
    <row r="467" spans="1:6" x14ac:dyDescent="0.25">
      <c r="A467">
        <v>466</v>
      </c>
      <c r="B467" s="1">
        <v>45069</v>
      </c>
      <c r="C467" s="2">
        <v>0.57378472222222221</v>
      </c>
      <c r="D467">
        <v>463</v>
      </c>
      <c r="E467" s="5" t="s">
        <v>487</v>
      </c>
      <c r="F467">
        <v>0</v>
      </c>
    </row>
    <row r="468" spans="1:6" x14ac:dyDescent="0.25">
      <c r="A468">
        <v>467</v>
      </c>
      <c r="B468" s="1">
        <v>45069</v>
      </c>
      <c r="C468" s="2">
        <v>0.57381944444444444</v>
      </c>
      <c r="D468">
        <v>464</v>
      </c>
      <c r="E468" s="5" t="s">
        <v>488</v>
      </c>
      <c r="F468">
        <v>0</v>
      </c>
    </row>
    <row r="469" spans="1:6" x14ac:dyDescent="0.25">
      <c r="A469">
        <v>468</v>
      </c>
      <c r="B469" s="1">
        <v>45069</v>
      </c>
      <c r="C469" s="2">
        <v>0.57390046296296293</v>
      </c>
      <c r="D469">
        <v>465</v>
      </c>
      <c r="E469" s="5"/>
      <c r="F469">
        <v>2</v>
      </c>
    </row>
    <row r="470" spans="1:6" x14ac:dyDescent="0.25">
      <c r="A470">
        <v>469</v>
      </c>
      <c r="B470" s="1">
        <v>45069</v>
      </c>
      <c r="C470" s="2">
        <v>0.57436342592592593</v>
      </c>
      <c r="D470">
        <v>466</v>
      </c>
      <c r="E470" s="5" t="s">
        <v>489</v>
      </c>
      <c r="F470">
        <v>0</v>
      </c>
    </row>
    <row r="471" spans="1:6" x14ac:dyDescent="0.25">
      <c r="A471">
        <v>470</v>
      </c>
      <c r="B471" s="1">
        <v>45069</v>
      </c>
      <c r="C471" s="2">
        <v>0.57438657407407412</v>
      </c>
      <c r="D471">
        <v>467</v>
      </c>
      <c r="E471" s="5" t="s">
        <v>490</v>
      </c>
      <c r="F471">
        <v>0</v>
      </c>
    </row>
    <row r="472" spans="1:6" x14ac:dyDescent="0.25">
      <c r="A472">
        <v>471</v>
      </c>
      <c r="B472" s="1">
        <v>45069</v>
      </c>
      <c r="C472" s="2">
        <v>0.57446759259259261</v>
      </c>
      <c r="D472">
        <v>468</v>
      </c>
      <c r="E472" s="5" t="s">
        <v>491</v>
      </c>
      <c r="F472">
        <v>0</v>
      </c>
    </row>
    <row r="473" spans="1:6" x14ac:dyDescent="0.25">
      <c r="A473">
        <v>472</v>
      </c>
      <c r="B473" s="1">
        <v>45069</v>
      </c>
      <c r="C473" s="2">
        <v>0.57484953703703701</v>
      </c>
      <c r="D473">
        <v>469</v>
      </c>
      <c r="E473" s="5" t="s">
        <v>492</v>
      </c>
      <c r="F473">
        <v>0</v>
      </c>
    </row>
    <row r="474" spans="1:6" x14ac:dyDescent="0.25">
      <c r="A474">
        <v>473</v>
      </c>
      <c r="B474" s="1">
        <v>45069</v>
      </c>
      <c r="C474" s="2">
        <v>0.57516203703703705</v>
      </c>
      <c r="D474">
        <v>470</v>
      </c>
      <c r="E474" s="5" t="s">
        <v>493</v>
      </c>
      <c r="F474">
        <v>0</v>
      </c>
    </row>
    <row r="475" spans="1:6" x14ac:dyDescent="0.25">
      <c r="A475">
        <v>474</v>
      </c>
      <c r="B475" s="1">
        <v>45069</v>
      </c>
      <c r="C475" s="2">
        <v>0.57518518518518513</v>
      </c>
      <c r="D475">
        <v>471</v>
      </c>
      <c r="E475" s="5" t="s">
        <v>494</v>
      </c>
      <c r="F475">
        <v>0</v>
      </c>
    </row>
    <row r="476" spans="1:6" x14ac:dyDescent="0.25">
      <c r="A476">
        <v>475</v>
      </c>
      <c r="B476" s="1">
        <v>45069</v>
      </c>
      <c r="C476" s="2">
        <v>0.57524305555555555</v>
      </c>
      <c r="D476">
        <v>472</v>
      </c>
      <c r="E476" s="5" t="s">
        <v>495</v>
      </c>
      <c r="F476">
        <v>0</v>
      </c>
    </row>
    <row r="477" spans="1:6" x14ac:dyDescent="0.25">
      <c r="A477">
        <v>476</v>
      </c>
      <c r="B477" s="1">
        <v>45069</v>
      </c>
      <c r="C477" s="2">
        <v>0.57526620370370374</v>
      </c>
      <c r="D477">
        <v>473</v>
      </c>
      <c r="E477" s="5" t="s">
        <v>496</v>
      </c>
      <c r="F477">
        <v>0</v>
      </c>
    </row>
    <row r="478" spans="1:6" x14ac:dyDescent="0.25">
      <c r="A478">
        <v>477</v>
      </c>
      <c r="B478" s="1">
        <v>45069</v>
      </c>
      <c r="C478" s="2">
        <v>0.57528935185185182</v>
      </c>
      <c r="D478">
        <v>474</v>
      </c>
      <c r="E478" s="5" t="s">
        <v>497</v>
      </c>
      <c r="F478">
        <v>0</v>
      </c>
    </row>
    <row r="479" spans="1:6" x14ac:dyDescent="0.25">
      <c r="A479">
        <v>478</v>
      </c>
      <c r="B479" s="1">
        <v>45069</v>
      </c>
      <c r="C479" s="2">
        <v>0.57537037037037042</v>
      </c>
      <c r="D479">
        <v>475</v>
      </c>
      <c r="E479" s="5" t="s">
        <v>498</v>
      </c>
      <c r="F479">
        <v>0</v>
      </c>
    </row>
    <row r="480" spans="1:6" x14ac:dyDescent="0.25">
      <c r="A480">
        <v>479</v>
      </c>
      <c r="B480" s="1">
        <v>45069</v>
      </c>
      <c r="C480" s="2">
        <v>0.57540509259259254</v>
      </c>
      <c r="D480">
        <v>476</v>
      </c>
      <c r="E480" s="5" t="s">
        <v>499</v>
      </c>
      <c r="F480">
        <v>0</v>
      </c>
    </row>
    <row r="481" spans="1:6" x14ac:dyDescent="0.25">
      <c r="A481">
        <v>480</v>
      </c>
      <c r="B481" s="1">
        <v>45069</v>
      </c>
      <c r="C481" s="2">
        <v>0.57542824074074073</v>
      </c>
      <c r="D481">
        <v>477</v>
      </c>
      <c r="E481" s="5" t="s">
        <v>500</v>
      </c>
      <c r="F481">
        <v>0</v>
      </c>
    </row>
    <row r="482" spans="1:6" x14ac:dyDescent="0.25">
      <c r="A482">
        <v>481</v>
      </c>
      <c r="B482" s="1">
        <v>45069</v>
      </c>
      <c r="C482" s="2">
        <v>0.57548611111111114</v>
      </c>
      <c r="D482">
        <v>478</v>
      </c>
      <c r="E482" s="5" t="s">
        <v>501</v>
      </c>
      <c r="F482">
        <v>0</v>
      </c>
    </row>
    <row r="483" spans="1:6" x14ac:dyDescent="0.25">
      <c r="A483">
        <v>482</v>
      </c>
      <c r="B483" s="1">
        <v>45069</v>
      </c>
      <c r="C483" s="2">
        <v>0.57552083333333337</v>
      </c>
      <c r="D483">
        <v>479</v>
      </c>
      <c r="E483" s="5" t="s">
        <v>502</v>
      </c>
      <c r="F483">
        <v>0</v>
      </c>
    </row>
    <row r="484" spans="1:6" x14ac:dyDescent="0.25">
      <c r="A484">
        <v>483</v>
      </c>
      <c r="B484" s="1">
        <v>45069</v>
      </c>
      <c r="C484" s="2">
        <v>0.57553240740740741</v>
      </c>
      <c r="D484">
        <v>480</v>
      </c>
      <c r="E484" s="5" t="s">
        <v>503</v>
      </c>
      <c r="F484">
        <v>0</v>
      </c>
    </row>
    <row r="485" spans="1:6" x14ac:dyDescent="0.25">
      <c r="A485">
        <v>484</v>
      </c>
      <c r="B485" s="1">
        <v>45069</v>
      </c>
      <c r="C485" s="2">
        <v>0.5756134259259259</v>
      </c>
      <c r="D485">
        <v>481</v>
      </c>
      <c r="E485" s="5" t="s">
        <v>504</v>
      </c>
      <c r="F485">
        <v>0</v>
      </c>
    </row>
    <row r="486" spans="1:6" x14ac:dyDescent="0.25">
      <c r="A486">
        <v>485</v>
      </c>
      <c r="B486" s="1">
        <v>45069</v>
      </c>
      <c r="C486" s="2">
        <v>0.57563657407407409</v>
      </c>
      <c r="D486">
        <v>482</v>
      </c>
      <c r="E486" s="5" t="s">
        <v>505</v>
      </c>
      <c r="F486">
        <v>0</v>
      </c>
    </row>
    <row r="487" spans="1:6" x14ac:dyDescent="0.25">
      <c r="A487">
        <v>486</v>
      </c>
      <c r="B487" s="1">
        <v>45069</v>
      </c>
      <c r="C487" s="2">
        <v>0.57567129629629632</v>
      </c>
      <c r="D487">
        <v>483</v>
      </c>
      <c r="E487" s="5" t="s">
        <v>506</v>
      </c>
      <c r="F487">
        <v>0</v>
      </c>
    </row>
    <row r="488" spans="1:6" x14ac:dyDescent="0.25">
      <c r="A488">
        <v>487</v>
      </c>
      <c r="B488" s="1">
        <v>45069</v>
      </c>
      <c r="C488" s="2">
        <v>0.57584490740740746</v>
      </c>
      <c r="D488">
        <v>484</v>
      </c>
      <c r="E488" s="5" t="s">
        <v>507</v>
      </c>
      <c r="F488">
        <v>0</v>
      </c>
    </row>
    <row r="489" spans="1:6" x14ac:dyDescent="0.25">
      <c r="A489">
        <v>488</v>
      </c>
      <c r="B489" s="1">
        <v>45069</v>
      </c>
      <c r="C489" s="2">
        <v>0.57587962962962957</v>
      </c>
      <c r="D489">
        <v>485</v>
      </c>
      <c r="E489" s="5" t="s">
        <v>508</v>
      </c>
      <c r="F489">
        <v>0</v>
      </c>
    </row>
    <row r="490" spans="1:6" x14ac:dyDescent="0.25">
      <c r="A490">
        <v>489</v>
      </c>
      <c r="B490" s="1">
        <v>45069</v>
      </c>
      <c r="C490" s="2">
        <v>0.5759143518518518</v>
      </c>
      <c r="D490">
        <v>486</v>
      </c>
      <c r="E490" s="5" t="s">
        <v>509</v>
      </c>
      <c r="F490">
        <v>0</v>
      </c>
    </row>
    <row r="491" spans="1:6" x14ac:dyDescent="0.25">
      <c r="A491">
        <v>490</v>
      </c>
      <c r="B491" s="1">
        <v>45069</v>
      </c>
      <c r="C491" s="2">
        <v>0.57593749999999999</v>
      </c>
      <c r="D491">
        <v>487</v>
      </c>
      <c r="E491" s="5" t="s">
        <v>510</v>
      </c>
      <c r="F491">
        <v>0</v>
      </c>
    </row>
    <row r="492" spans="1:6" x14ac:dyDescent="0.25">
      <c r="A492">
        <v>491</v>
      </c>
      <c r="B492" s="1">
        <v>45069</v>
      </c>
      <c r="C492" s="2">
        <v>0.57596064814814818</v>
      </c>
      <c r="D492">
        <v>488</v>
      </c>
      <c r="E492" s="5" t="s">
        <v>511</v>
      </c>
      <c r="F492">
        <v>0</v>
      </c>
    </row>
    <row r="493" spans="1:6" x14ac:dyDescent="0.25">
      <c r="A493">
        <v>492</v>
      </c>
      <c r="B493" s="1">
        <v>45069</v>
      </c>
      <c r="C493" s="2">
        <v>0.57598379629629626</v>
      </c>
      <c r="D493">
        <v>489</v>
      </c>
      <c r="E493" s="5" t="s">
        <v>512</v>
      </c>
      <c r="F493">
        <v>0</v>
      </c>
    </row>
    <row r="494" spans="1:6" x14ac:dyDescent="0.25">
      <c r="A494">
        <v>493</v>
      </c>
      <c r="B494" s="1">
        <v>45069</v>
      </c>
      <c r="C494" s="2">
        <v>0.57613425925925921</v>
      </c>
      <c r="D494">
        <v>490</v>
      </c>
      <c r="E494" s="5" t="s">
        <v>513</v>
      </c>
      <c r="F494">
        <v>0</v>
      </c>
    </row>
    <row r="495" spans="1:6" x14ac:dyDescent="0.25">
      <c r="A495">
        <v>494</v>
      </c>
      <c r="B495" s="1">
        <v>45069</v>
      </c>
      <c r="C495" s="2">
        <v>0.57655092592592594</v>
      </c>
      <c r="D495">
        <v>491</v>
      </c>
      <c r="E495" s="5" t="s">
        <v>514</v>
      </c>
      <c r="F495">
        <v>0</v>
      </c>
    </row>
    <row r="496" spans="1:6" x14ac:dyDescent="0.25">
      <c r="A496">
        <v>495</v>
      </c>
      <c r="B496" s="1">
        <v>45069</v>
      </c>
      <c r="C496" s="2">
        <v>0.57658564814814817</v>
      </c>
      <c r="D496">
        <v>492</v>
      </c>
      <c r="E496" s="5" t="s">
        <v>515</v>
      </c>
      <c r="F496">
        <v>0</v>
      </c>
    </row>
    <row r="497" spans="1:6" x14ac:dyDescent="0.25">
      <c r="A497">
        <v>496</v>
      </c>
      <c r="B497" s="1">
        <v>45069</v>
      </c>
      <c r="C497" s="2">
        <v>0.57660879629629624</v>
      </c>
      <c r="D497">
        <v>493</v>
      </c>
      <c r="E497" s="5" t="s">
        <v>516</v>
      </c>
      <c r="F497">
        <v>0</v>
      </c>
    </row>
    <row r="498" spans="1:6" x14ac:dyDescent="0.25">
      <c r="A498">
        <v>497</v>
      </c>
      <c r="B498" s="1">
        <v>45069</v>
      </c>
      <c r="C498" s="2">
        <v>0.5768402777777778</v>
      </c>
      <c r="D498">
        <v>494</v>
      </c>
      <c r="E498" s="5" t="s">
        <v>517</v>
      </c>
      <c r="F498">
        <v>0</v>
      </c>
    </row>
    <row r="499" spans="1:6" x14ac:dyDescent="0.25">
      <c r="A499">
        <v>498</v>
      </c>
      <c r="B499" s="1">
        <v>45069</v>
      </c>
      <c r="C499" s="2">
        <v>0.57693287037037033</v>
      </c>
      <c r="D499">
        <v>495</v>
      </c>
      <c r="E499" s="5" t="s">
        <v>518</v>
      </c>
      <c r="F499">
        <v>0</v>
      </c>
    </row>
    <row r="500" spans="1:6" x14ac:dyDescent="0.25">
      <c r="A500">
        <v>499</v>
      </c>
      <c r="B500" s="1">
        <v>45069</v>
      </c>
      <c r="C500" s="2">
        <v>0.57721064814814815</v>
      </c>
      <c r="D500">
        <v>496</v>
      </c>
      <c r="E500" s="5" t="s">
        <v>519</v>
      </c>
      <c r="F500">
        <v>0</v>
      </c>
    </row>
    <row r="501" spans="1:6" x14ac:dyDescent="0.25">
      <c r="A501">
        <v>500</v>
      </c>
      <c r="B501" s="1">
        <v>45069</v>
      </c>
      <c r="C501" s="2">
        <v>0.57726851851851857</v>
      </c>
      <c r="D501">
        <v>497</v>
      </c>
      <c r="E501" s="5" t="s">
        <v>520</v>
      </c>
      <c r="F501">
        <v>0</v>
      </c>
    </row>
    <row r="502" spans="1:6" x14ac:dyDescent="0.25">
      <c r="A502">
        <v>501</v>
      </c>
      <c r="B502" s="1">
        <v>45069</v>
      </c>
      <c r="C502" s="2">
        <v>0.57730324074074069</v>
      </c>
      <c r="D502">
        <v>498</v>
      </c>
      <c r="E502" s="5" t="s">
        <v>521</v>
      </c>
      <c r="F502">
        <v>0</v>
      </c>
    </row>
    <row r="503" spans="1:6" x14ac:dyDescent="0.25">
      <c r="A503">
        <v>502</v>
      </c>
      <c r="B503" s="1">
        <v>45069</v>
      </c>
      <c r="C503" s="2">
        <v>0.57733796296296291</v>
      </c>
      <c r="D503">
        <v>499</v>
      </c>
      <c r="E503" s="5" t="s">
        <v>522</v>
      </c>
      <c r="F503">
        <v>0</v>
      </c>
    </row>
    <row r="504" spans="1:6" x14ac:dyDescent="0.25">
      <c r="A504">
        <v>503</v>
      </c>
      <c r="B504" s="1">
        <v>45069</v>
      </c>
      <c r="C504" s="2">
        <v>0.57751157407407405</v>
      </c>
      <c r="D504">
        <v>500</v>
      </c>
      <c r="E504" s="5" t="s">
        <v>523</v>
      </c>
      <c r="F504">
        <v>0</v>
      </c>
    </row>
    <row r="505" spans="1:6" x14ac:dyDescent="0.25">
      <c r="E505" s="5"/>
    </row>
    <row r="506" spans="1:6" x14ac:dyDescent="0.25">
      <c r="E506" s="5"/>
    </row>
    <row r="507" spans="1:6" x14ac:dyDescent="0.25">
      <c r="E507" s="5"/>
    </row>
    <row r="508" spans="1:6" x14ac:dyDescent="0.25">
      <c r="E508" s="5"/>
    </row>
    <row r="509" spans="1:6" x14ac:dyDescent="0.25">
      <c r="E509" s="5"/>
    </row>
    <row r="510" spans="1:6" x14ac:dyDescent="0.25">
      <c r="E510" s="5"/>
    </row>
    <row r="511" spans="1:6" x14ac:dyDescent="0.25">
      <c r="E511" s="5"/>
    </row>
    <row r="512" spans="1:6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workbookViewId="0"/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524</v>
      </c>
      <c r="B1" t="s">
        <v>1</v>
      </c>
      <c r="C1" t="s">
        <v>2</v>
      </c>
      <c r="D1" t="s">
        <v>3</v>
      </c>
      <c r="E1" t="s">
        <v>4</v>
      </c>
      <c r="F1" t="s">
        <v>525</v>
      </c>
      <c r="G1" t="s">
        <v>526</v>
      </c>
      <c r="H1" t="s">
        <v>527</v>
      </c>
      <c r="I1" t="s">
        <v>528</v>
      </c>
      <c r="J1" t="s">
        <v>526</v>
      </c>
      <c r="K1" t="s">
        <v>527</v>
      </c>
      <c r="L1" t="s">
        <v>6</v>
      </c>
      <c r="M1" s="8">
        <v>0.5210069444444444</v>
      </c>
      <c r="N1" s="8">
        <v>0.53142361111111114</v>
      </c>
      <c r="O1" s="3" t="s">
        <v>529</v>
      </c>
      <c r="P1" s="3" t="s">
        <v>530</v>
      </c>
      <c r="Q1" s="3" t="s">
        <v>531</v>
      </c>
      <c r="R1" s="3" t="s">
        <v>532</v>
      </c>
      <c r="S1" s="3" t="s">
        <v>17</v>
      </c>
      <c r="T1" s="3" t="s">
        <v>533</v>
      </c>
      <c r="V1" s="8">
        <v>0.5210069444444444</v>
      </c>
      <c r="W1" s="8">
        <v>0.53142361111111114</v>
      </c>
      <c r="X1" s="3" t="s">
        <v>534</v>
      </c>
      <c r="Y1" s="3" t="s">
        <v>530</v>
      </c>
      <c r="Z1" s="3" t="s">
        <v>531</v>
      </c>
      <c r="AA1" s="3" t="s">
        <v>532</v>
      </c>
      <c r="AB1" s="3" t="s">
        <v>17</v>
      </c>
      <c r="AC1" s="3" t="s">
        <v>533</v>
      </c>
    </row>
    <row r="2" spans="1:29" x14ac:dyDescent="0.25">
      <c r="A2">
        <v>1</v>
      </c>
      <c r="B2" s="1">
        <v>45069</v>
      </c>
      <c r="C2" s="2">
        <v>0.5210069444444444</v>
      </c>
      <c r="D2">
        <f>Identyfikacja!D2</f>
        <v>1</v>
      </c>
      <c r="E2" s="5" t="s">
        <v>19</v>
      </c>
      <c r="G2">
        <v>0</v>
      </c>
      <c r="J2">
        <v>0</v>
      </c>
      <c r="M2" s="9"/>
      <c r="N2" s="9"/>
      <c r="O2" s="3" t="s">
        <v>535</v>
      </c>
      <c r="P2" s="3">
        <f t="shared" ref="P2:P10" si="0">Q2+R2</f>
        <v>2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2</v>
      </c>
      <c r="S2" s="3">
        <f>COUNTIFS(C:C,"&gt;="&amp;M1,C:C,"&lt;"&amp;N1,F:F,"=6",G:G,"=2",D:D,"&lt;&gt;x")</f>
        <v>0</v>
      </c>
      <c r="T2" s="7">
        <f t="shared" ref="T2:T10" si="1">IF(P2&gt;0,Q2/P2,"-")</f>
        <v>0</v>
      </c>
      <c r="V2" s="9"/>
      <c r="W2" s="9"/>
      <c r="X2" s="3" t="s">
        <v>536</v>
      </c>
      <c r="Y2" s="3">
        <f t="shared" ref="Y2:Y9" si="2">Z2+AA2</f>
        <v>69</v>
      </c>
      <c r="Z2" s="3">
        <f>COUNTIFS(C:C,"&gt;="&amp;M1,C:C,"&lt;"&amp;N1,I:I,"=1",J:J,"=0",D:D,"&lt;&gt;x")</f>
        <v>65</v>
      </c>
      <c r="AA2" s="3">
        <f>COUNTIFS(C:C,"&gt;="&amp;M1,C:C,"&lt;"&amp;N1,I:I,"=1",J:J,"=1",D:D,"&lt;&gt;x")</f>
        <v>4</v>
      </c>
      <c r="AB2" s="3">
        <f>COUNTIFS(C:C,"&gt;="&amp;M1,C:C,"&lt;"&amp;N1,I:I,"=1",J:J,"=2",D:D,"&lt;&gt;x")</f>
        <v>0</v>
      </c>
      <c r="AC2" s="7">
        <f t="shared" ref="AC2:AC9" si="3">IF(Y2&gt;0,Z2/Y2,"-")</f>
        <v>0.94202898550724634</v>
      </c>
    </row>
    <row r="3" spans="1:29" x14ac:dyDescent="0.25">
      <c r="A3">
        <v>2</v>
      </c>
      <c r="B3" s="1">
        <v>45069</v>
      </c>
      <c r="C3" s="2">
        <v>0.52109953703703704</v>
      </c>
      <c r="D3">
        <f>Identyfikacja!D3</f>
        <v>2</v>
      </c>
      <c r="E3" s="5" t="s">
        <v>20</v>
      </c>
      <c r="F3">
        <v>9</v>
      </c>
      <c r="G3">
        <v>0</v>
      </c>
      <c r="I3">
        <v>4</v>
      </c>
      <c r="J3">
        <v>0</v>
      </c>
      <c r="M3" s="9"/>
      <c r="N3" s="9"/>
      <c r="O3" s="3" t="s">
        <v>537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9"/>
      <c r="W3" s="9"/>
      <c r="X3" s="3" t="s">
        <v>538</v>
      </c>
      <c r="Y3" s="3">
        <f t="shared" si="2"/>
        <v>2</v>
      </c>
      <c r="Z3" s="3">
        <f>COUNTIFS(C:C,"&gt;="&amp;M1,C:C,"&lt;"&amp;N1,I:I,"=2",J:J,"=0",D:D,"&lt;&gt;x")</f>
        <v>2</v>
      </c>
      <c r="AA3" s="3">
        <f>COUNTIFS(C:C,"&gt;="&amp;M1,C:C,"&lt;"&amp;N1,I:I,"=2",J:J,"=1",D:D,"&lt;&gt;x")</f>
        <v>0</v>
      </c>
      <c r="AB3" s="3">
        <f>COUNTIFS(C:C,"&gt;="&amp;M1,C:C,"&lt;"&amp;N1,I:I,"=2",J:J,"=2",D:D,"&lt;&gt;x")</f>
        <v>0</v>
      </c>
      <c r="AC3" s="7">
        <f t="shared" si="3"/>
        <v>1</v>
      </c>
    </row>
    <row r="4" spans="1:29" x14ac:dyDescent="0.25">
      <c r="A4">
        <v>3</v>
      </c>
      <c r="B4" s="1">
        <v>45069</v>
      </c>
      <c r="C4" s="2">
        <v>0.52124999999999999</v>
      </c>
      <c r="D4">
        <f>Identyfikacja!D4</f>
        <v>3</v>
      </c>
      <c r="E4" s="5" t="s">
        <v>21</v>
      </c>
      <c r="F4">
        <v>7</v>
      </c>
      <c r="G4">
        <v>0</v>
      </c>
      <c r="I4">
        <v>1</v>
      </c>
      <c r="J4">
        <v>0</v>
      </c>
      <c r="M4" s="9"/>
      <c r="N4" s="9"/>
      <c r="O4" s="3" t="s">
        <v>539</v>
      </c>
      <c r="P4" s="3">
        <f t="shared" si="0"/>
        <v>63</v>
      </c>
      <c r="Q4" s="3">
        <f>COUNTIFS(C:C,"&gt;="&amp;M1,C:C,"&lt;"&amp;N1,F:F,"=7",G:G,"=0",D:D,"&lt;&gt;x")</f>
        <v>61</v>
      </c>
      <c r="R4" s="3">
        <f>COUNTIFS(C:C,"&gt;="&amp;M1,C:C,"&lt;"&amp;N1,F:F,"=7",G:G,"=1",D:D,"&lt;&gt;x")</f>
        <v>2</v>
      </c>
      <c r="S4" s="3">
        <f>COUNTIFS(C:C,"&gt;="&amp;M1,C:C,"&lt;"&amp;N1,F:F,"=7",G:G,"=2",D:D,"&lt;&gt;x")</f>
        <v>0</v>
      </c>
      <c r="T4" s="7">
        <f t="shared" si="1"/>
        <v>0.96825396825396826</v>
      </c>
      <c r="V4" s="9"/>
      <c r="W4" s="9"/>
      <c r="X4" s="3" t="s">
        <v>540</v>
      </c>
      <c r="Y4" s="3">
        <f t="shared" si="2"/>
        <v>2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2</v>
      </c>
      <c r="AB4" s="3">
        <f>COUNTIFS(C:C,"&gt;="&amp;M1,C:C,"&lt;"&amp;N1,I:I,"=3",J:J,"=2",D:D,"&lt;&gt;x")</f>
        <v>0</v>
      </c>
      <c r="AC4" s="7">
        <f t="shared" si="3"/>
        <v>0</v>
      </c>
    </row>
    <row r="5" spans="1:29" x14ac:dyDescent="0.25">
      <c r="A5">
        <v>4</v>
      </c>
      <c r="B5" s="1">
        <v>45069</v>
      </c>
      <c r="C5" s="2">
        <v>0.52128472222222222</v>
      </c>
      <c r="D5">
        <f>Identyfikacja!D5</f>
        <v>4</v>
      </c>
      <c r="E5" s="5" t="s">
        <v>22</v>
      </c>
      <c r="F5">
        <v>7</v>
      </c>
      <c r="G5">
        <v>0</v>
      </c>
      <c r="I5">
        <v>1</v>
      </c>
      <c r="J5">
        <v>0</v>
      </c>
      <c r="M5" s="9"/>
      <c r="N5" s="9"/>
      <c r="O5" s="3" t="s">
        <v>541</v>
      </c>
      <c r="P5" s="3">
        <f t="shared" si="0"/>
        <v>7</v>
      </c>
      <c r="Q5" s="3">
        <f>COUNTIFS(C:C,"&gt;="&amp;M1,C:C,"&lt;"&amp;N1,F:F,"=11",G:G,"=0",D:D,"&lt;&gt;x")</f>
        <v>5</v>
      </c>
      <c r="R5" s="3">
        <f>COUNTIFS(C:C,"&gt;="&amp;M1,C:C,"&lt;"&amp;N1,F:F,"=11",G:G,"=1",D:D,"&lt;&gt;x")</f>
        <v>2</v>
      </c>
      <c r="S5" s="3">
        <f>COUNTIFS(C:C,"&gt;="&amp;M1,C:C,"&lt;"&amp;N1,F:F,"=11",G:G,"=2",D:D,"&lt;&gt;x")</f>
        <v>0</v>
      </c>
      <c r="T5" s="7">
        <f t="shared" si="1"/>
        <v>0.7142857142857143</v>
      </c>
      <c r="V5" s="9"/>
      <c r="W5" s="9"/>
      <c r="X5" s="3" t="s">
        <v>542</v>
      </c>
      <c r="Y5" s="3">
        <f t="shared" si="2"/>
        <v>6</v>
      </c>
      <c r="Z5" s="3">
        <f>COUNTIFS(C:C,"&gt;="&amp;M1,C:C,"&lt;"&amp;N1,I:I,"=4",J:J,"=0",D:D,"&lt;&gt;x")</f>
        <v>6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>
        <f t="shared" si="3"/>
        <v>1</v>
      </c>
    </row>
    <row r="6" spans="1:29" x14ac:dyDescent="0.25">
      <c r="A6">
        <v>5</v>
      </c>
      <c r="B6" s="1">
        <v>45069</v>
      </c>
      <c r="C6" s="2">
        <v>0.52134259259259264</v>
      </c>
      <c r="D6">
        <f>Identyfikacja!D6</f>
        <v>5</v>
      </c>
      <c r="E6" s="5" t="s">
        <v>23</v>
      </c>
      <c r="F6">
        <v>3</v>
      </c>
      <c r="G6">
        <v>1</v>
      </c>
      <c r="H6">
        <v>9</v>
      </c>
      <c r="I6">
        <v>3</v>
      </c>
      <c r="J6">
        <v>1</v>
      </c>
      <c r="K6">
        <v>4</v>
      </c>
      <c r="M6" s="9"/>
      <c r="N6" s="9"/>
      <c r="O6" s="3" t="s">
        <v>543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9"/>
      <c r="W6" s="9"/>
      <c r="X6" s="3" t="s">
        <v>544</v>
      </c>
      <c r="Y6" s="3">
        <f t="shared" si="2"/>
        <v>19</v>
      </c>
      <c r="Z6" s="3">
        <f>COUNTIFS(C:C,"&gt;="&amp;M1,C:C,"&lt;"&amp;N1,I:I,"=5",J:J,"=0",D:D,"&lt;&gt;x")</f>
        <v>18</v>
      </c>
      <c r="AA6" s="3">
        <f>COUNTIFS(C:C,"&gt;="&amp;M1,C:C,"&lt;"&amp;N1,I:I,"=5",J:J,"=1",D:D,"&lt;&gt;x")</f>
        <v>1</v>
      </c>
      <c r="AB6" s="3">
        <f>COUNTIFS(C:C,"&gt;="&amp;M1,C:C,"&lt;"&amp;N1,I:I,"=5",J:J,"=2",D:D,"&lt;&gt;x")</f>
        <v>0</v>
      </c>
      <c r="AC6" s="7">
        <f t="shared" si="3"/>
        <v>0.94736842105263153</v>
      </c>
    </row>
    <row r="7" spans="1:29" x14ac:dyDescent="0.25">
      <c r="A7">
        <v>6</v>
      </c>
      <c r="B7" s="1">
        <v>45069</v>
      </c>
      <c r="C7" s="2">
        <v>0.52143518518518517</v>
      </c>
      <c r="D7">
        <f>Identyfikacja!D7</f>
        <v>6</v>
      </c>
      <c r="E7" s="5" t="s">
        <v>24</v>
      </c>
      <c r="F7">
        <v>7</v>
      </c>
      <c r="G7">
        <v>1</v>
      </c>
      <c r="H7">
        <v>11</v>
      </c>
      <c r="I7">
        <v>1</v>
      </c>
      <c r="J7">
        <v>1</v>
      </c>
      <c r="K7">
        <v>1</v>
      </c>
      <c r="M7" s="9"/>
      <c r="N7" s="9"/>
      <c r="O7" s="3" t="s">
        <v>545</v>
      </c>
      <c r="P7" s="3">
        <f t="shared" si="0"/>
        <v>4</v>
      </c>
      <c r="Q7" s="3">
        <f>COUNTIFS(C:C,"&gt;="&amp;M1,C:C,"&lt;"&amp;N1,F:F,"=3",G:G,"=0",D:D,"&lt;&gt;x")</f>
        <v>2</v>
      </c>
      <c r="R7" s="3">
        <f>COUNTIFS(C:C,"&gt;="&amp;M1,C:C,"&lt;"&amp;N1,F:F,"=3",G:G,"=1",D:D,"&lt;&gt;x")</f>
        <v>2</v>
      </c>
      <c r="S7" s="3">
        <f>COUNTIFS(C:C,"&gt;="&amp;M1,C:C,"&lt;"&amp;N1,F:F,"=3",G:G,"=2",D:D,"&lt;&gt;x")</f>
        <v>0</v>
      </c>
      <c r="T7" s="7">
        <f t="shared" si="1"/>
        <v>0.5</v>
      </c>
      <c r="V7" s="9"/>
      <c r="W7" s="9"/>
      <c r="X7" s="3" t="s">
        <v>546</v>
      </c>
      <c r="Y7" s="3">
        <f t="shared" si="2"/>
        <v>5</v>
      </c>
      <c r="Z7" s="3">
        <f>COUNTIFS(C:C,"&gt;="&amp;M1,C:C,"&lt;"&amp;N1,I:I,"=6",J:J,"=0",D:D,"&lt;&gt;x")</f>
        <v>5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0</v>
      </c>
      <c r="AC7" s="7">
        <f t="shared" si="3"/>
        <v>1</v>
      </c>
    </row>
    <row r="8" spans="1:29" x14ac:dyDescent="0.25">
      <c r="A8">
        <v>7</v>
      </c>
      <c r="B8" s="1">
        <v>45069</v>
      </c>
      <c r="C8" s="2">
        <v>0.52148148148148143</v>
      </c>
      <c r="D8">
        <f>Identyfikacja!D8</f>
        <v>7</v>
      </c>
      <c r="E8" s="5" t="s">
        <v>25</v>
      </c>
      <c r="F8">
        <v>7</v>
      </c>
      <c r="G8">
        <v>0</v>
      </c>
      <c r="J8">
        <v>0</v>
      </c>
      <c r="M8" s="9"/>
      <c r="N8" s="9"/>
      <c r="O8" s="3" t="s">
        <v>546</v>
      </c>
      <c r="P8" s="3">
        <f t="shared" si="0"/>
        <v>5</v>
      </c>
      <c r="Q8" s="3">
        <f>COUNTIFS(C:C,"&gt;="&amp;M1,C:C,"&lt;"&amp;N1,F:F,"=8",G:G,"=0",D:D,"&lt;&gt;x")</f>
        <v>5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0</v>
      </c>
      <c r="T8" s="7">
        <f t="shared" si="1"/>
        <v>1</v>
      </c>
      <c r="V8" s="9"/>
      <c r="W8" s="9"/>
      <c r="X8" s="3" t="s">
        <v>547</v>
      </c>
      <c r="Y8" s="3">
        <f t="shared" si="2"/>
        <v>1</v>
      </c>
      <c r="Z8" s="3">
        <f>COUNTIFS(C:C,"&gt;="&amp;M1,C:C,"&lt;"&amp;N1,I:I,"=7",J:J,"=0",D:D,"&lt;&gt;x")</f>
        <v>1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>
        <f t="shared" si="3"/>
        <v>1</v>
      </c>
    </row>
    <row r="9" spans="1:29" x14ac:dyDescent="0.25">
      <c r="A9">
        <v>8</v>
      </c>
      <c r="B9" s="1">
        <v>45069</v>
      </c>
      <c r="C9" s="2">
        <v>0.52165509259259257</v>
      </c>
      <c r="D9">
        <f>Identyfikacja!D9</f>
        <v>8</v>
      </c>
      <c r="E9" s="5" t="s">
        <v>27</v>
      </c>
      <c r="F9">
        <v>9</v>
      </c>
      <c r="G9">
        <v>0</v>
      </c>
      <c r="I9">
        <v>5</v>
      </c>
      <c r="J9">
        <v>0</v>
      </c>
      <c r="M9" s="9"/>
      <c r="N9" s="9"/>
      <c r="O9" s="3" t="s">
        <v>548</v>
      </c>
      <c r="P9" s="3">
        <f t="shared" si="0"/>
        <v>25</v>
      </c>
      <c r="Q9" s="3">
        <f>COUNTIFS(C:C,"&gt;="&amp;M1,C:C,"&lt;"&amp;N1,F:F,"=9",G:G,"=0",D:D,"&lt;&gt;x")</f>
        <v>24</v>
      </c>
      <c r="R9" s="3">
        <f>COUNTIFS(C:C,"&gt;="&amp;M1,C:C,"&lt;"&amp;N1,F:F,"=9",G:G,"=1",D:D,"&lt;&gt;x")</f>
        <v>1</v>
      </c>
      <c r="S9" s="3">
        <f>COUNTIFS(C:C,"&gt;="&amp;M1,C:C,"&lt;"&amp;N1,F:F,"=9",G:G,"=2",D:D,"&lt;&gt;x")</f>
        <v>0</v>
      </c>
      <c r="T9" s="7">
        <f t="shared" si="1"/>
        <v>0.96</v>
      </c>
      <c r="V9" s="9"/>
      <c r="W9" s="9"/>
      <c r="X9" s="3" t="s">
        <v>549</v>
      </c>
      <c r="Y9" s="3">
        <f t="shared" si="2"/>
        <v>2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2</v>
      </c>
      <c r="AB9" s="3">
        <f>COUNTIFS(C:C,"&gt;="&amp;M1,C:C,"&lt;"&amp;N1,I:I,"=8",J:J,"=2",D:D,"&lt;&gt;x")</f>
        <v>0</v>
      </c>
      <c r="AC9" s="7">
        <f t="shared" si="3"/>
        <v>0</v>
      </c>
    </row>
    <row r="10" spans="1:29" x14ac:dyDescent="0.25">
      <c r="A10">
        <v>9</v>
      </c>
      <c r="B10" s="1">
        <v>45069</v>
      </c>
      <c r="C10" s="2">
        <v>0.52173611111111107</v>
      </c>
      <c r="D10">
        <f>Identyfikacja!D10</f>
        <v>9</v>
      </c>
      <c r="E10" s="5" t="s">
        <v>28</v>
      </c>
      <c r="F10">
        <v>9</v>
      </c>
      <c r="G10">
        <v>0</v>
      </c>
      <c r="I10">
        <v>4</v>
      </c>
      <c r="J10">
        <v>0</v>
      </c>
      <c r="M10" s="9"/>
      <c r="N10" s="9"/>
      <c r="O10" s="3" t="s">
        <v>547</v>
      </c>
      <c r="P10" s="3">
        <f t="shared" si="0"/>
        <v>1</v>
      </c>
      <c r="Q10" s="3">
        <f>COUNTIFS(C:C,"&gt;="&amp;M1,C:C,"&lt;"&amp;N1,F:F,"=5",G:G,"=0",D:D,"&lt;&gt;x")</f>
        <v>1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>
        <f t="shared" si="1"/>
        <v>1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0.52174768518518522</v>
      </c>
      <c r="D11">
        <f>Identyfikacja!D11</f>
        <v>10</v>
      </c>
      <c r="E11" s="5" t="s">
        <v>29</v>
      </c>
      <c r="F11">
        <v>7</v>
      </c>
      <c r="G11">
        <v>0</v>
      </c>
      <c r="I11">
        <v>1</v>
      </c>
      <c r="J11">
        <v>0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45069</v>
      </c>
      <c r="C12" s="2">
        <v>0.52177083333333329</v>
      </c>
      <c r="D12">
        <f>Identyfikacja!D12</f>
        <v>11</v>
      </c>
      <c r="E12" s="5" t="s">
        <v>31</v>
      </c>
      <c r="F12">
        <v>7</v>
      </c>
      <c r="G12">
        <v>0</v>
      </c>
      <c r="I12">
        <v>1</v>
      </c>
      <c r="J12">
        <v>0</v>
      </c>
      <c r="M12" s="8">
        <v>0.53142361111111114</v>
      </c>
      <c r="N12" s="8">
        <v>0.54184027777777777</v>
      </c>
      <c r="O12" s="3" t="s">
        <v>529</v>
      </c>
      <c r="P12" s="3" t="s">
        <v>530</v>
      </c>
      <c r="Q12" s="3" t="s">
        <v>531</v>
      </c>
      <c r="R12" s="3" t="s">
        <v>532</v>
      </c>
      <c r="S12" s="3" t="s">
        <v>17</v>
      </c>
      <c r="T12" s="3" t="s">
        <v>533</v>
      </c>
      <c r="V12" s="8">
        <v>0.53142361111111114</v>
      </c>
      <c r="W12" s="8">
        <v>0.54184027777777777</v>
      </c>
      <c r="X12" s="3" t="s">
        <v>534</v>
      </c>
      <c r="Y12" s="3" t="s">
        <v>530</v>
      </c>
      <c r="Z12" s="3" t="s">
        <v>531</v>
      </c>
      <c r="AA12" s="3" t="s">
        <v>532</v>
      </c>
      <c r="AB12" s="3" t="s">
        <v>17</v>
      </c>
      <c r="AC12" s="3" t="s">
        <v>533</v>
      </c>
    </row>
    <row r="13" spans="1:29" x14ac:dyDescent="0.25">
      <c r="A13">
        <v>12</v>
      </c>
      <c r="B13" s="1">
        <v>45069</v>
      </c>
      <c r="C13" s="2">
        <v>0.52179398148148148</v>
      </c>
      <c r="D13">
        <f>Identyfikacja!D13</f>
        <v>12</v>
      </c>
      <c r="E13" s="5" t="s">
        <v>32</v>
      </c>
      <c r="F13">
        <v>9</v>
      </c>
      <c r="G13">
        <v>0</v>
      </c>
      <c r="I13">
        <v>5</v>
      </c>
      <c r="J13">
        <v>0</v>
      </c>
      <c r="M13" s="9"/>
      <c r="N13" s="9"/>
      <c r="O13" s="3" t="s">
        <v>535</v>
      </c>
      <c r="P13" s="3">
        <f t="shared" ref="P13:P21" si="4">Q13+R13</f>
        <v>2</v>
      </c>
      <c r="Q13" s="3">
        <f>COUNTIFS(C:C,"&gt;="&amp;M12,C:C,"&lt;"&amp;N12,F:F,"=6",G:G,"=0",D:D,"&lt;&gt;x")</f>
        <v>1</v>
      </c>
      <c r="R13" s="3">
        <f>COUNTIFS(C:C,"&gt;="&amp;M12,C:C,"&lt;"&amp;N12,F:F,"=6",G:G,"=1",D:D,"&lt;&gt;x")</f>
        <v>1</v>
      </c>
      <c r="S13" s="3">
        <f>COUNTIFS(C:C,"&gt;="&amp;M12,C:C,"&lt;"&amp;N12,F:F,"=6",G:G,"=2",D:D,"&lt;&gt;x")</f>
        <v>0</v>
      </c>
      <c r="T13" s="7">
        <f t="shared" ref="T13:T21" si="5">IF(P13&gt;0,Q13/P13,"-")</f>
        <v>0.5</v>
      </c>
      <c r="V13" s="9"/>
      <c r="W13" s="9"/>
      <c r="X13" s="3" t="s">
        <v>536</v>
      </c>
      <c r="Y13" s="3">
        <f t="shared" ref="Y13:Y20" si="6">Z13+AA13</f>
        <v>49</v>
      </c>
      <c r="Z13" s="3">
        <f>COUNTIFS(C:C,"&gt;="&amp;M12,C:C,"&lt;"&amp;N12,I:I,"=1",J:J,"=0",D:D,"&lt;&gt;x")</f>
        <v>44</v>
      </c>
      <c r="AA13" s="3">
        <f>COUNTIFS(C:C,"&gt;="&amp;M12,C:C,"&lt;"&amp;N12,I:I,"=1",J:J,"=1",D:D,"&lt;&gt;x")</f>
        <v>5</v>
      </c>
      <c r="AB13" s="3">
        <f>COUNTIFS(C:C,"&gt;="&amp;M12,C:C,"&lt;"&amp;N12,I:I,"=1",J:J,"=2",D:D,"&lt;&gt;x")</f>
        <v>1</v>
      </c>
      <c r="AC13" s="7">
        <f t="shared" ref="AC13:AC20" si="7">IF(Y13&gt;0,Z13/Y13,"-")</f>
        <v>0.89795918367346939</v>
      </c>
    </row>
    <row r="14" spans="1:29" x14ac:dyDescent="0.25">
      <c r="A14">
        <v>13</v>
      </c>
      <c r="B14" s="1">
        <v>45069</v>
      </c>
      <c r="C14" s="2">
        <v>0.52181712962962967</v>
      </c>
      <c r="D14">
        <f>Identyfikacja!D14</f>
        <v>13</v>
      </c>
      <c r="E14" s="5" t="s">
        <v>33</v>
      </c>
      <c r="F14">
        <v>7</v>
      </c>
      <c r="G14">
        <v>0</v>
      </c>
      <c r="I14">
        <v>1</v>
      </c>
      <c r="J14">
        <v>0</v>
      </c>
      <c r="M14" s="9"/>
      <c r="N14" s="9"/>
      <c r="O14" s="3" t="s">
        <v>537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9"/>
      <c r="W14" s="9"/>
      <c r="X14" s="3" t="s">
        <v>538</v>
      </c>
      <c r="Y14" s="3">
        <f t="shared" si="6"/>
        <v>3</v>
      </c>
      <c r="Z14" s="3">
        <f>COUNTIFS(C:C,"&gt;="&amp;M12,C:C,"&lt;"&amp;N12,I:I,"=2",J:J,"=0",D:D,"&lt;&gt;x")</f>
        <v>2</v>
      </c>
      <c r="AA14" s="3">
        <f>COUNTIFS(C:C,"&gt;="&amp;M12,C:C,"&lt;"&amp;N12,I:I,"=2",J:J,"=1",D:D,"&lt;&gt;x")</f>
        <v>1</v>
      </c>
      <c r="AB14" s="3">
        <f>COUNTIFS(C:C,"&gt;="&amp;M12,C:C,"&lt;"&amp;N12,I:I,"=2",J:J,"=2",D:D,"&lt;&gt;x")</f>
        <v>1</v>
      </c>
      <c r="AC14" s="7">
        <f t="shared" si="7"/>
        <v>0.66666666666666663</v>
      </c>
    </row>
    <row r="15" spans="1:29" x14ac:dyDescent="0.25">
      <c r="A15">
        <v>14</v>
      </c>
      <c r="B15" s="1">
        <v>45069</v>
      </c>
      <c r="C15" s="2">
        <v>0.52182870370370371</v>
      </c>
      <c r="D15">
        <f>Identyfikacja!D15</f>
        <v>14</v>
      </c>
      <c r="E15" s="5" t="s">
        <v>34</v>
      </c>
      <c r="F15">
        <v>7</v>
      </c>
      <c r="G15">
        <v>0</v>
      </c>
      <c r="I15">
        <v>1</v>
      </c>
      <c r="J15">
        <v>0</v>
      </c>
      <c r="M15" s="9"/>
      <c r="N15" s="9"/>
      <c r="O15" s="3" t="s">
        <v>539</v>
      </c>
      <c r="P15" s="3">
        <f t="shared" si="4"/>
        <v>40</v>
      </c>
      <c r="Q15" s="3">
        <f>COUNTIFS(C:C,"&gt;="&amp;M12,C:C,"&lt;"&amp;N12,F:F,"=7",G:G,"=0",D:D,"&lt;&gt;x")</f>
        <v>37</v>
      </c>
      <c r="R15" s="3">
        <f>COUNTIFS(C:C,"&gt;="&amp;M12,C:C,"&lt;"&amp;N12,F:F,"=7",G:G,"=1",D:D,"&lt;&gt;x")</f>
        <v>3</v>
      </c>
      <c r="S15" s="3">
        <f>COUNTIFS(C:C,"&gt;="&amp;M12,C:C,"&lt;"&amp;N12,F:F,"=7",G:G,"=2",D:D,"&lt;&gt;x")</f>
        <v>0</v>
      </c>
      <c r="T15" s="7">
        <f t="shared" si="5"/>
        <v>0.92500000000000004</v>
      </c>
      <c r="V15" s="9"/>
      <c r="W15" s="9"/>
      <c r="X15" s="3" t="s">
        <v>540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45069</v>
      </c>
      <c r="C16" s="2">
        <v>0.52219907407407407</v>
      </c>
      <c r="D16">
        <f>Identyfikacja!D16</f>
        <v>15</v>
      </c>
      <c r="E16" s="5" t="s">
        <v>35</v>
      </c>
      <c r="F16">
        <v>7</v>
      </c>
      <c r="G16">
        <v>0</v>
      </c>
      <c r="I16">
        <v>1</v>
      </c>
      <c r="J16">
        <v>0</v>
      </c>
      <c r="M16" s="9"/>
      <c r="N16" s="9"/>
      <c r="O16" s="3" t="s">
        <v>541</v>
      </c>
      <c r="P16" s="3">
        <f t="shared" si="4"/>
        <v>8</v>
      </c>
      <c r="Q16" s="3">
        <f>COUNTIFS(C:C,"&gt;="&amp;M12,C:C,"&lt;"&amp;N12,F:F,"=11",G:G,"=0",D:D,"&lt;&gt;x")</f>
        <v>3</v>
      </c>
      <c r="R16" s="3">
        <f>COUNTIFS(C:C,"&gt;="&amp;M12,C:C,"&lt;"&amp;N12,F:F,"=11",G:G,"=1",D:D,"&lt;&gt;x")</f>
        <v>5</v>
      </c>
      <c r="S16" s="3">
        <f>COUNTIFS(C:C,"&gt;="&amp;M12,C:C,"&lt;"&amp;N12,F:F,"=11",G:G,"=2",D:D,"&lt;&gt;x")</f>
        <v>0</v>
      </c>
      <c r="T16" s="7">
        <f t="shared" si="5"/>
        <v>0.375</v>
      </c>
      <c r="V16" s="9"/>
      <c r="W16" s="9"/>
      <c r="X16" s="3" t="s">
        <v>542</v>
      </c>
      <c r="Y16" s="3">
        <f t="shared" si="6"/>
        <v>7</v>
      </c>
      <c r="Z16" s="3">
        <f>COUNTIFS(C:C,"&gt;="&amp;M12,C:C,"&lt;"&amp;N12,I:I,"=4",J:J,"=0",D:D,"&lt;&gt;x")</f>
        <v>6</v>
      </c>
      <c r="AA16" s="3">
        <f>COUNTIFS(C:C,"&gt;="&amp;M12,C:C,"&lt;"&amp;N12,I:I,"=4",J:J,"=1",D:D,"&lt;&gt;x")</f>
        <v>1</v>
      </c>
      <c r="AB16" s="3">
        <f>COUNTIFS(C:C,"&gt;="&amp;M12,C:C,"&lt;"&amp;N12,I:I,"=4",J:J,"=2",D:D,"&lt;&gt;x")</f>
        <v>1</v>
      </c>
      <c r="AC16" s="7">
        <f t="shared" si="7"/>
        <v>0.8571428571428571</v>
      </c>
    </row>
    <row r="17" spans="1:29" x14ac:dyDescent="0.25">
      <c r="A17">
        <v>16</v>
      </c>
      <c r="B17" s="1">
        <v>45069</v>
      </c>
      <c r="C17" s="2">
        <v>0.52240740740740743</v>
      </c>
      <c r="D17">
        <f>Identyfikacja!D17</f>
        <v>16</v>
      </c>
      <c r="E17" s="5" t="s">
        <v>36</v>
      </c>
      <c r="F17">
        <v>9</v>
      </c>
      <c r="G17">
        <v>0</v>
      </c>
      <c r="I17">
        <v>5</v>
      </c>
      <c r="J17">
        <v>0</v>
      </c>
      <c r="M17" s="9"/>
      <c r="N17" s="9"/>
      <c r="O17" s="3" t="s">
        <v>543</v>
      </c>
      <c r="P17" s="3">
        <f t="shared" si="4"/>
        <v>1</v>
      </c>
      <c r="Q17" s="3">
        <f>COUNTIFS(C:C,"&gt;="&amp;M12,C:C,"&lt;"&amp;N12,F:F,"=2",G:G,"=0",D:D,"&lt;&gt;x")</f>
        <v>1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1</v>
      </c>
      <c r="T17" s="7">
        <f t="shared" si="5"/>
        <v>1</v>
      </c>
      <c r="V17" s="9"/>
      <c r="W17" s="9"/>
      <c r="X17" s="3" t="s">
        <v>544</v>
      </c>
      <c r="Y17" s="3">
        <f t="shared" si="6"/>
        <v>16</v>
      </c>
      <c r="Z17" s="3">
        <f>COUNTIFS(C:C,"&gt;="&amp;M12,C:C,"&lt;"&amp;N12,I:I,"=5",J:J,"=0",D:D,"&lt;&gt;x")</f>
        <v>15</v>
      </c>
      <c r="AA17" s="3">
        <f>COUNTIFS(C:C,"&gt;="&amp;M12,C:C,"&lt;"&amp;N12,I:I,"=5",J:J,"=1",D:D,"&lt;&gt;x")</f>
        <v>1</v>
      </c>
      <c r="AB17" s="3">
        <f>COUNTIFS(C:C,"&gt;="&amp;M12,C:C,"&lt;"&amp;N12,I:I,"=5",J:J,"=2",D:D,"&lt;&gt;x")</f>
        <v>0</v>
      </c>
      <c r="AC17" s="7">
        <f t="shared" si="7"/>
        <v>0.9375</v>
      </c>
    </row>
    <row r="18" spans="1:29" x14ac:dyDescent="0.25">
      <c r="A18">
        <v>17</v>
      </c>
      <c r="B18" s="1">
        <v>45069</v>
      </c>
      <c r="C18" s="2">
        <v>0.52244212962962966</v>
      </c>
      <c r="D18">
        <f>Identyfikacja!D18</f>
        <v>17</v>
      </c>
      <c r="E18" s="5" t="s">
        <v>37</v>
      </c>
      <c r="F18">
        <v>7</v>
      </c>
      <c r="G18">
        <v>0</v>
      </c>
      <c r="I18">
        <v>1</v>
      </c>
      <c r="J18">
        <v>0</v>
      </c>
      <c r="M18" s="9"/>
      <c r="N18" s="9"/>
      <c r="O18" s="3" t="s">
        <v>545</v>
      </c>
      <c r="P18" s="3">
        <f t="shared" si="4"/>
        <v>3</v>
      </c>
      <c r="Q18" s="3">
        <f>COUNTIFS(C:C,"&gt;="&amp;M12,C:C,"&lt;"&amp;N12,F:F,"=3",G:G,"=0",D:D,"&lt;&gt;x")</f>
        <v>2</v>
      </c>
      <c r="R18" s="3">
        <f>COUNTIFS(C:C,"&gt;="&amp;M12,C:C,"&lt;"&amp;N12,F:F,"=3",G:G,"=1",D:D,"&lt;&gt;x")</f>
        <v>1</v>
      </c>
      <c r="S18" s="3">
        <f>COUNTIFS(C:C,"&gt;="&amp;M12,C:C,"&lt;"&amp;N12,F:F,"=3",G:G,"=2",D:D,"&lt;&gt;x")</f>
        <v>1</v>
      </c>
      <c r="T18" s="7">
        <f t="shared" si="5"/>
        <v>0.66666666666666663</v>
      </c>
      <c r="V18" s="9"/>
      <c r="W18" s="9"/>
      <c r="X18" s="3" t="s">
        <v>546</v>
      </c>
      <c r="Y18" s="3">
        <f t="shared" si="6"/>
        <v>0</v>
      </c>
      <c r="Z18" s="3">
        <f>COUNTIFS(C:C,"&gt;="&amp;M12,C:C,"&lt;"&amp;N12,I:I,"=6",J:J,"=0",D:D,"&lt;&gt;x")</f>
        <v>0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 t="str">
        <f t="shared" si="7"/>
        <v>-</v>
      </c>
    </row>
    <row r="19" spans="1:29" x14ac:dyDescent="0.25">
      <c r="A19">
        <v>18</v>
      </c>
      <c r="B19" s="1">
        <v>45069</v>
      </c>
      <c r="C19" s="2">
        <v>0.5224537037037037</v>
      </c>
      <c r="D19">
        <f>Identyfikacja!D19</f>
        <v>18</v>
      </c>
      <c r="E19" s="5" t="s">
        <v>38</v>
      </c>
      <c r="F19">
        <v>7</v>
      </c>
      <c r="G19">
        <v>0</v>
      </c>
      <c r="I19">
        <v>1</v>
      </c>
      <c r="J19">
        <v>0</v>
      </c>
      <c r="M19" s="9"/>
      <c r="N19" s="9"/>
      <c r="O19" s="3" t="s">
        <v>546</v>
      </c>
      <c r="P19" s="3">
        <f t="shared" si="4"/>
        <v>0</v>
      </c>
      <c r="Q19" s="3">
        <f>COUNTIFS(C:C,"&gt;="&amp;M12,C:C,"&lt;"&amp;N12,F:F,"=8",G:G,"=0",D:D,"&lt;&gt;x")</f>
        <v>0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 t="str">
        <f t="shared" si="5"/>
        <v>-</v>
      </c>
      <c r="V19" s="9"/>
      <c r="W19" s="9"/>
      <c r="X19" s="3" t="s">
        <v>547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45069</v>
      </c>
      <c r="C20" s="2">
        <v>0.52247685185185189</v>
      </c>
      <c r="D20">
        <f>Identyfikacja!D20</f>
        <v>19</v>
      </c>
      <c r="E20" s="5" t="s">
        <v>39</v>
      </c>
      <c r="F20">
        <v>7</v>
      </c>
      <c r="G20">
        <v>0</v>
      </c>
      <c r="I20">
        <v>1</v>
      </c>
      <c r="J20">
        <v>0</v>
      </c>
      <c r="M20" s="9"/>
      <c r="N20" s="9"/>
      <c r="O20" s="3" t="s">
        <v>548</v>
      </c>
      <c r="P20" s="3">
        <f t="shared" si="4"/>
        <v>23</v>
      </c>
      <c r="Q20" s="3">
        <f>COUNTIFS(C:C,"&gt;="&amp;M12,C:C,"&lt;"&amp;N12,F:F,"=9",G:G,"=0",D:D,"&lt;&gt;x")</f>
        <v>22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1</v>
      </c>
      <c r="T20" s="7">
        <f t="shared" si="5"/>
        <v>0.95652173913043481</v>
      </c>
      <c r="V20" s="9"/>
      <c r="W20" s="9"/>
      <c r="X20" s="3" t="s">
        <v>549</v>
      </c>
      <c r="Y20" s="3">
        <f t="shared" si="6"/>
        <v>2</v>
      </c>
      <c r="Z20" s="3">
        <f>COUNTIFS(C:C,"&gt;="&amp;M12,C:C,"&lt;"&amp;N12,I:I,"=8",J:J,"=0",D:D,"&lt;&gt;x")</f>
        <v>1</v>
      </c>
      <c r="AA20" s="3">
        <f>COUNTIFS(C:C,"&gt;="&amp;M12,C:C,"&lt;"&amp;N12,I:I,"=8",J:J,"=1",D:D,"&lt;&gt;x")</f>
        <v>1</v>
      </c>
      <c r="AB20" s="3">
        <f>COUNTIFS(C:C,"&gt;="&amp;M12,C:C,"&lt;"&amp;N12,I:I,"=8",J:J,"=2",D:D,"&lt;&gt;x")</f>
        <v>0</v>
      </c>
      <c r="AC20" s="7">
        <f t="shared" si="7"/>
        <v>0.5</v>
      </c>
    </row>
    <row r="21" spans="1:29" x14ac:dyDescent="0.25">
      <c r="A21">
        <v>20</v>
      </c>
      <c r="B21" s="1">
        <v>45069</v>
      </c>
      <c r="C21" s="2">
        <v>0.52251157407407411</v>
      </c>
      <c r="D21">
        <f>Identyfikacja!D21</f>
        <v>20</v>
      </c>
      <c r="E21" s="5" t="s">
        <v>40</v>
      </c>
      <c r="F21">
        <v>7</v>
      </c>
      <c r="G21">
        <v>0</v>
      </c>
      <c r="I21">
        <v>1</v>
      </c>
      <c r="J21">
        <v>0</v>
      </c>
      <c r="M21" s="9"/>
      <c r="N21" s="9"/>
      <c r="O21" s="3" t="s">
        <v>547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0.52254629629629634</v>
      </c>
      <c r="D22">
        <f>Identyfikacja!D22</f>
        <v>21</v>
      </c>
      <c r="E22" s="5" t="s">
        <v>41</v>
      </c>
      <c r="F22">
        <v>7</v>
      </c>
      <c r="G22">
        <v>0</v>
      </c>
      <c r="I22">
        <v>1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45069</v>
      </c>
      <c r="C23" s="2">
        <v>0.52255787037037038</v>
      </c>
      <c r="D23">
        <f>Identyfikacja!D23</f>
        <v>22</v>
      </c>
      <c r="E23" s="5" t="s">
        <v>42</v>
      </c>
      <c r="F23">
        <v>7</v>
      </c>
      <c r="G23">
        <v>0</v>
      </c>
      <c r="I23">
        <v>1</v>
      </c>
      <c r="J23">
        <v>0</v>
      </c>
      <c r="M23" s="8">
        <v>0.54184027777777777</v>
      </c>
      <c r="N23" s="8">
        <v>0.5522569444444444</v>
      </c>
      <c r="O23" s="3" t="s">
        <v>529</v>
      </c>
      <c r="P23" s="3" t="s">
        <v>530</v>
      </c>
      <c r="Q23" s="3" t="s">
        <v>531</v>
      </c>
      <c r="R23" s="3" t="s">
        <v>532</v>
      </c>
      <c r="S23" s="3" t="s">
        <v>17</v>
      </c>
      <c r="T23" s="3" t="s">
        <v>533</v>
      </c>
      <c r="V23" s="8">
        <v>0.54184027777777777</v>
      </c>
      <c r="W23" s="8">
        <v>0.5522569444444444</v>
      </c>
      <c r="X23" s="3" t="s">
        <v>534</v>
      </c>
      <c r="Y23" s="3" t="s">
        <v>530</v>
      </c>
      <c r="Z23" s="3" t="s">
        <v>531</v>
      </c>
      <c r="AA23" s="3" t="s">
        <v>532</v>
      </c>
      <c r="AB23" s="3" t="s">
        <v>17</v>
      </c>
      <c r="AC23" s="3" t="s">
        <v>533</v>
      </c>
    </row>
    <row r="24" spans="1:29" x14ac:dyDescent="0.25">
      <c r="A24">
        <v>23</v>
      </c>
      <c r="B24" s="1">
        <v>45069</v>
      </c>
      <c r="C24" s="2">
        <v>0.52258101851851857</v>
      </c>
      <c r="D24">
        <f>Identyfikacja!D24</f>
        <v>23</v>
      </c>
      <c r="E24" s="5" t="s">
        <v>43</v>
      </c>
      <c r="F24">
        <v>7</v>
      </c>
      <c r="G24">
        <v>0</v>
      </c>
      <c r="I24">
        <v>1</v>
      </c>
      <c r="J24">
        <v>0</v>
      </c>
      <c r="M24" s="9"/>
      <c r="N24" s="9"/>
      <c r="O24" s="3" t="s">
        <v>535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9"/>
      <c r="W24" s="9"/>
      <c r="X24" s="3" t="s">
        <v>536</v>
      </c>
      <c r="Y24" s="3">
        <f t="shared" ref="Y24:Y31" si="10">Z24+AA24</f>
        <v>53</v>
      </c>
      <c r="Z24" s="3">
        <f>COUNTIFS(C:C,"&gt;="&amp;M23,C:C,"&lt;"&amp;N23,I:I,"=1",J:J,"=0",D:D,"&lt;&gt;x")</f>
        <v>53</v>
      </c>
      <c r="AA24" s="3">
        <f>COUNTIFS(C:C,"&gt;="&amp;M23,C:C,"&lt;"&amp;N23,I:I,"=1",J:J,"=1",D:D,"&lt;&gt;x")</f>
        <v>0</v>
      </c>
      <c r="AB24" s="3">
        <f>COUNTIFS(C:C,"&gt;="&amp;M23,C:C,"&lt;"&amp;N23,I:I,"=1",J:J,"=2",D:D,"&lt;&gt;x")</f>
        <v>0</v>
      </c>
      <c r="AC24" s="7">
        <f t="shared" ref="AC24:AC31" si="11">IF(Y24&gt;0,Z24/Y24,"-")</f>
        <v>1</v>
      </c>
    </row>
    <row r="25" spans="1:29" x14ac:dyDescent="0.25">
      <c r="A25">
        <v>24</v>
      </c>
      <c r="B25" s="1">
        <v>45069</v>
      </c>
      <c r="C25" s="2">
        <v>0.52259259259259261</v>
      </c>
      <c r="D25">
        <f>Identyfikacja!D25</f>
        <v>24</v>
      </c>
      <c r="E25" s="5" t="s">
        <v>44</v>
      </c>
      <c r="F25">
        <v>9</v>
      </c>
      <c r="G25">
        <v>0</v>
      </c>
      <c r="I25">
        <v>4</v>
      </c>
      <c r="J25">
        <v>0</v>
      </c>
      <c r="M25" s="9"/>
      <c r="N25" s="9"/>
      <c r="O25" s="3" t="s">
        <v>537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9"/>
      <c r="W25" s="9"/>
      <c r="X25" s="3" t="s">
        <v>538</v>
      </c>
      <c r="Y25" s="3">
        <f t="shared" si="10"/>
        <v>3</v>
      </c>
      <c r="Z25" s="3">
        <f>COUNTIFS(C:C,"&gt;="&amp;M23,C:C,"&lt;"&amp;N23,I:I,"=2",J:J,"=0",D:D,"&lt;&gt;x")</f>
        <v>3</v>
      </c>
      <c r="AA25" s="3">
        <f>COUNTIFS(C:C,"&gt;="&amp;M23,C:C,"&lt;"&amp;N23,I:I,"=2",J:J,"=1",D:D,"&lt;&gt;x")</f>
        <v>0</v>
      </c>
      <c r="AB25" s="3">
        <f>COUNTIFS(C:C,"&gt;="&amp;M23,C:C,"&lt;"&amp;N23,I:I,"=2",J:J,"=2",D:D,"&lt;&gt;x")</f>
        <v>0</v>
      </c>
      <c r="AC25" s="7">
        <f t="shared" si="11"/>
        <v>1</v>
      </c>
    </row>
    <row r="26" spans="1:29" x14ac:dyDescent="0.25">
      <c r="A26">
        <v>25</v>
      </c>
      <c r="B26" s="1">
        <v>45069</v>
      </c>
      <c r="C26" s="2">
        <v>0.52265046296296291</v>
      </c>
      <c r="D26">
        <f>Identyfikacja!D26</f>
        <v>25</v>
      </c>
      <c r="E26" s="5" t="s">
        <v>45</v>
      </c>
      <c r="F26">
        <v>7</v>
      </c>
      <c r="G26">
        <v>0</v>
      </c>
      <c r="I26">
        <v>1</v>
      </c>
      <c r="J26">
        <v>0</v>
      </c>
      <c r="M26" s="9"/>
      <c r="N26" s="9"/>
      <c r="O26" s="3" t="s">
        <v>539</v>
      </c>
      <c r="P26" s="3">
        <f t="shared" si="8"/>
        <v>51</v>
      </c>
      <c r="Q26" s="3">
        <f>COUNTIFS(C:C,"&gt;="&amp;M23,C:C,"&lt;"&amp;N23,F:F,"=7",G:G,"=0",D:D,"&lt;&gt;x")</f>
        <v>50</v>
      </c>
      <c r="R26" s="3">
        <f>COUNTIFS(C:C,"&gt;="&amp;M23,C:C,"&lt;"&amp;N23,F:F,"=7",G:G,"=1",D:D,"&lt;&gt;x")</f>
        <v>1</v>
      </c>
      <c r="S26" s="3">
        <f>COUNTIFS(C:C,"&gt;="&amp;M23,C:C,"&lt;"&amp;N23,F:F,"=7",G:G,"=2",D:D,"&lt;&gt;x")</f>
        <v>0</v>
      </c>
      <c r="T26" s="7">
        <f t="shared" si="9"/>
        <v>0.98039215686274506</v>
      </c>
      <c r="V26" s="9"/>
      <c r="W26" s="9"/>
      <c r="X26" s="3" t="s">
        <v>540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45069</v>
      </c>
      <c r="C27" s="2">
        <v>0.52266203703703706</v>
      </c>
      <c r="D27">
        <f>Identyfikacja!D27</f>
        <v>26</v>
      </c>
      <c r="E27" s="5" t="s">
        <v>46</v>
      </c>
      <c r="F27">
        <v>7</v>
      </c>
      <c r="G27">
        <v>0</v>
      </c>
      <c r="I27">
        <v>1</v>
      </c>
      <c r="J27">
        <v>0</v>
      </c>
      <c r="M27" s="9"/>
      <c r="N27" s="9"/>
      <c r="O27" s="3" t="s">
        <v>541</v>
      </c>
      <c r="P27" s="3">
        <f t="shared" si="8"/>
        <v>2</v>
      </c>
      <c r="Q27" s="3">
        <f>COUNTIFS(C:C,"&gt;="&amp;M23,C:C,"&lt;"&amp;N23,F:F,"=11",G:G,"=0",D:D,"&lt;&gt;x")</f>
        <v>2</v>
      </c>
      <c r="R27" s="3">
        <f>COUNTIFS(C:C,"&gt;="&amp;M23,C:C,"&lt;"&amp;N23,F:F,"=11",G:G,"=1",D:D,"&lt;&gt;x")</f>
        <v>0</v>
      </c>
      <c r="S27" s="3">
        <f>COUNTIFS(C:C,"&gt;="&amp;M23,C:C,"&lt;"&amp;N23,F:F,"=11",G:G,"=2",D:D,"&lt;&gt;x")</f>
        <v>0</v>
      </c>
      <c r="T27" s="7">
        <f t="shared" si="9"/>
        <v>1</v>
      </c>
      <c r="V27" s="9"/>
      <c r="W27" s="9"/>
      <c r="X27" s="3" t="s">
        <v>542</v>
      </c>
      <c r="Y27" s="3">
        <f t="shared" si="10"/>
        <v>5</v>
      </c>
      <c r="Z27" s="3">
        <f>COUNTIFS(C:C,"&gt;="&amp;M23,C:C,"&lt;"&amp;N23,I:I,"=4",J:J,"=0",D:D,"&lt;&gt;x")</f>
        <v>5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0</v>
      </c>
      <c r="AC27" s="7">
        <f t="shared" si="11"/>
        <v>1</v>
      </c>
    </row>
    <row r="28" spans="1:29" x14ac:dyDescent="0.25">
      <c r="A28">
        <v>27</v>
      </c>
      <c r="B28" s="1">
        <v>45069</v>
      </c>
      <c r="C28" s="2">
        <v>0.5226736111111111</v>
      </c>
      <c r="D28">
        <f>Identyfikacja!D28</f>
        <v>27</v>
      </c>
      <c r="E28" s="5" t="s">
        <v>47</v>
      </c>
      <c r="F28">
        <v>7</v>
      </c>
      <c r="G28">
        <v>0</v>
      </c>
      <c r="I28">
        <v>1</v>
      </c>
      <c r="J28">
        <v>0</v>
      </c>
      <c r="M28" s="9"/>
      <c r="N28" s="9"/>
      <c r="O28" s="3" t="s">
        <v>543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9"/>
      <c r="W28" s="9"/>
      <c r="X28" s="3" t="s">
        <v>544</v>
      </c>
      <c r="Y28" s="3">
        <f t="shared" si="10"/>
        <v>30</v>
      </c>
      <c r="Z28" s="3">
        <f>COUNTIFS(C:C,"&gt;="&amp;M23,C:C,"&lt;"&amp;N23,I:I,"=5",J:J,"=0",D:D,"&lt;&gt;x")</f>
        <v>25</v>
      </c>
      <c r="AA28" s="3">
        <f>COUNTIFS(C:C,"&gt;="&amp;M23,C:C,"&lt;"&amp;N23,I:I,"=5",J:J,"=1",D:D,"&lt;&gt;x")</f>
        <v>5</v>
      </c>
      <c r="AB28" s="3">
        <f>COUNTIFS(C:C,"&gt;="&amp;M23,C:C,"&lt;"&amp;N23,I:I,"=5",J:J,"=2",D:D,"&lt;&gt;x")</f>
        <v>0</v>
      </c>
      <c r="AC28" s="7">
        <f t="shared" si="11"/>
        <v>0.83333333333333337</v>
      </c>
    </row>
    <row r="29" spans="1:29" x14ac:dyDescent="0.25">
      <c r="A29">
        <v>28</v>
      </c>
      <c r="B29" s="1">
        <v>45069</v>
      </c>
      <c r="C29" s="2">
        <v>0.52293981481481477</v>
      </c>
      <c r="D29">
        <f>Identyfikacja!D29</f>
        <v>28</v>
      </c>
      <c r="E29" s="5" t="s">
        <v>48</v>
      </c>
      <c r="F29">
        <v>9</v>
      </c>
      <c r="G29">
        <v>0</v>
      </c>
      <c r="I29">
        <v>5</v>
      </c>
      <c r="J29">
        <v>0</v>
      </c>
      <c r="M29" s="9"/>
      <c r="N29" s="9"/>
      <c r="O29" s="3" t="s">
        <v>545</v>
      </c>
      <c r="P29" s="3">
        <f t="shared" si="8"/>
        <v>3</v>
      </c>
      <c r="Q29" s="3">
        <f>COUNTIFS(C:C,"&gt;="&amp;M23,C:C,"&lt;"&amp;N23,F:F,"=3",G:G,"=0",D:D,"&lt;&gt;x")</f>
        <v>3</v>
      </c>
      <c r="R29" s="3">
        <f>COUNTIFS(C:C,"&gt;="&amp;M23,C:C,"&lt;"&amp;N23,F:F,"=3",G:G,"=1",D:D,"&lt;&gt;x")</f>
        <v>0</v>
      </c>
      <c r="S29" s="3">
        <f>COUNTIFS(C:C,"&gt;="&amp;M23,C:C,"&lt;"&amp;N23,F:F,"=3",G:G,"=2",D:D,"&lt;&gt;x")</f>
        <v>0</v>
      </c>
      <c r="T29" s="7">
        <f t="shared" si="9"/>
        <v>1</v>
      </c>
      <c r="V29" s="9"/>
      <c r="W29" s="9"/>
      <c r="X29" s="3" t="s">
        <v>546</v>
      </c>
      <c r="Y29" s="3">
        <f t="shared" si="10"/>
        <v>3</v>
      </c>
      <c r="Z29" s="3">
        <f>COUNTIFS(C:C,"&gt;="&amp;M23,C:C,"&lt;"&amp;N23,I:I,"=6",J:J,"=0",D:D,"&lt;&gt;x")</f>
        <v>3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1</v>
      </c>
      <c r="AC29" s="7">
        <f t="shared" si="11"/>
        <v>1</v>
      </c>
    </row>
    <row r="30" spans="1:29" x14ac:dyDescent="0.25">
      <c r="A30">
        <v>29</v>
      </c>
      <c r="B30" s="1">
        <v>45069</v>
      </c>
      <c r="C30" s="2">
        <v>0.52306712962962965</v>
      </c>
      <c r="D30">
        <f>Identyfikacja!D30</f>
        <v>29</v>
      </c>
      <c r="E30" s="5" t="s">
        <v>49</v>
      </c>
      <c r="F30">
        <v>7</v>
      </c>
      <c r="G30">
        <v>0</v>
      </c>
      <c r="I30">
        <v>1</v>
      </c>
      <c r="J30">
        <v>0</v>
      </c>
      <c r="M30" s="9"/>
      <c r="N30" s="9"/>
      <c r="O30" s="3" t="s">
        <v>546</v>
      </c>
      <c r="P30" s="3">
        <f t="shared" si="8"/>
        <v>3</v>
      </c>
      <c r="Q30" s="3">
        <f>COUNTIFS(C:C,"&gt;="&amp;M23,C:C,"&lt;"&amp;N23,F:F,"=8",G:G,"=0",D:D,"&lt;&gt;x")</f>
        <v>3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1</v>
      </c>
      <c r="T30" s="7">
        <f t="shared" si="9"/>
        <v>1</v>
      </c>
      <c r="V30" s="9"/>
      <c r="W30" s="9"/>
      <c r="X30" s="3" t="s">
        <v>547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45069</v>
      </c>
      <c r="C31" s="2">
        <v>0.52310185185185187</v>
      </c>
      <c r="D31">
        <f>Identyfikacja!D31</f>
        <v>30</v>
      </c>
      <c r="E31" s="5" t="s">
        <v>50</v>
      </c>
      <c r="F31">
        <v>7</v>
      </c>
      <c r="G31">
        <v>0</v>
      </c>
      <c r="I31">
        <v>1</v>
      </c>
      <c r="J31">
        <v>0</v>
      </c>
      <c r="M31" s="9"/>
      <c r="N31" s="9"/>
      <c r="O31" s="3" t="s">
        <v>548</v>
      </c>
      <c r="P31" s="3">
        <f t="shared" si="8"/>
        <v>35</v>
      </c>
      <c r="Q31" s="3">
        <f>COUNTIFS(C:C,"&gt;="&amp;M23,C:C,"&lt;"&amp;N23,F:F,"=9",G:G,"=0",D:D,"&lt;&gt;x")</f>
        <v>33</v>
      </c>
      <c r="R31" s="3">
        <f>COUNTIFS(C:C,"&gt;="&amp;M23,C:C,"&lt;"&amp;N23,F:F,"=9",G:G,"=1",D:D,"&lt;&gt;x")</f>
        <v>2</v>
      </c>
      <c r="S31" s="3">
        <f>COUNTIFS(C:C,"&gt;="&amp;M23,C:C,"&lt;"&amp;N23,F:F,"=9",G:G,"=2",D:D,"&lt;&gt;x")</f>
        <v>0</v>
      </c>
      <c r="T31" s="7">
        <f t="shared" si="9"/>
        <v>0.94285714285714284</v>
      </c>
      <c r="V31" s="9"/>
      <c r="W31" s="9"/>
      <c r="X31" s="3" t="s">
        <v>549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45069</v>
      </c>
      <c r="C32" s="2">
        <v>0.52322916666666663</v>
      </c>
      <c r="D32">
        <f>Identyfikacja!D32</f>
        <v>31</v>
      </c>
      <c r="E32" s="5" t="s">
        <v>51</v>
      </c>
      <c r="F32">
        <v>7</v>
      </c>
      <c r="G32">
        <v>0</v>
      </c>
      <c r="I32">
        <v>1</v>
      </c>
      <c r="J32">
        <v>0</v>
      </c>
      <c r="M32" s="9"/>
      <c r="N32" s="9"/>
      <c r="O32" s="3" t="s">
        <v>547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45069</v>
      </c>
      <c r="C33" s="2">
        <v>0.52340277777777777</v>
      </c>
      <c r="D33">
        <f>Identyfikacja!D33</f>
        <v>32</v>
      </c>
      <c r="E33" s="5" t="s">
        <v>52</v>
      </c>
      <c r="F33">
        <v>9</v>
      </c>
      <c r="G33">
        <v>0</v>
      </c>
      <c r="I33">
        <v>5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45069</v>
      </c>
      <c r="C34" s="2">
        <v>0.5239583333333333</v>
      </c>
      <c r="D34">
        <f>Identyfikacja!D34</f>
        <v>33</v>
      </c>
      <c r="E34" s="5" t="s">
        <v>53</v>
      </c>
      <c r="F34">
        <v>7</v>
      </c>
      <c r="G34">
        <v>0</v>
      </c>
      <c r="I34">
        <v>1</v>
      </c>
      <c r="J34">
        <v>0</v>
      </c>
      <c r="M34" s="8">
        <v>0.5522569444444444</v>
      </c>
      <c r="N34" s="8">
        <v>0.56267361111111114</v>
      </c>
      <c r="O34" s="3" t="s">
        <v>529</v>
      </c>
      <c r="P34" s="3" t="s">
        <v>530</v>
      </c>
      <c r="Q34" s="3" t="s">
        <v>531</v>
      </c>
      <c r="R34" s="3" t="s">
        <v>532</v>
      </c>
      <c r="S34" s="3" t="s">
        <v>17</v>
      </c>
      <c r="T34" s="3" t="s">
        <v>533</v>
      </c>
      <c r="V34" s="8">
        <v>0.5522569444444444</v>
      </c>
      <c r="W34" s="8">
        <v>0.56267361111111114</v>
      </c>
      <c r="X34" s="3" t="s">
        <v>534</v>
      </c>
      <c r="Y34" s="3" t="s">
        <v>530</v>
      </c>
      <c r="Z34" s="3" t="s">
        <v>531</v>
      </c>
      <c r="AA34" s="3" t="s">
        <v>532</v>
      </c>
      <c r="AB34" s="3" t="s">
        <v>17</v>
      </c>
      <c r="AC34" s="3" t="s">
        <v>533</v>
      </c>
    </row>
    <row r="35" spans="1:29" x14ac:dyDescent="0.25">
      <c r="A35">
        <v>34</v>
      </c>
      <c r="B35" s="1">
        <v>45069</v>
      </c>
      <c r="C35" s="2">
        <v>0.52415509259259263</v>
      </c>
      <c r="D35">
        <f>Identyfikacja!D35</f>
        <v>34</v>
      </c>
      <c r="E35" s="5" t="s">
        <v>54</v>
      </c>
      <c r="F35">
        <v>6</v>
      </c>
      <c r="G35">
        <v>1</v>
      </c>
      <c r="H35">
        <v>11</v>
      </c>
      <c r="I35">
        <v>8</v>
      </c>
      <c r="J35">
        <v>1</v>
      </c>
      <c r="K35">
        <v>1</v>
      </c>
      <c r="M35" s="9"/>
      <c r="N35" s="9"/>
      <c r="O35" s="3" t="s">
        <v>535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0</v>
      </c>
      <c r="T35" s="7" t="str">
        <f t="shared" ref="T35:T43" si="13">IF(P35&gt;0,Q35/P35,"-")</f>
        <v>-</v>
      </c>
      <c r="V35" s="9"/>
      <c r="W35" s="9"/>
      <c r="X35" s="3" t="s">
        <v>536</v>
      </c>
      <c r="Y35" s="3">
        <f t="shared" ref="Y35:Y42" si="14">Z35+AA35</f>
        <v>53</v>
      </c>
      <c r="Z35" s="3">
        <f>COUNTIFS(C:C,"&gt;="&amp;M34,C:C,"&lt;"&amp;N34,I:I,"=1",J:J,"=0",D:D,"&lt;&gt;x")</f>
        <v>51</v>
      </c>
      <c r="AA35" s="3">
        <f>COUNTIFS(C:C,"&gt;="&amp;M34,C:C,"&lt;"&amp;N34,I:I,"=1",J:J,"=1",D:D,"&lt;&gt;x")</f>
        <v>2</v>
      </c>
      <c r="AB35" s="3">
        <f>COUNTIFS(C:C,"&gt;="&amp;M34,C:C,"&lt;"&amp;N34,I:I,"=1",J:J,"=2",D:D,"&lt;&gt;x")</f>
        <v>1</v>
      </c>
      <c r="AC35" s="7">
        <f t="shared" ref="AC35:AC42" si="15">IF(Y35&gt;0,Z35/Y35,"-")</f>
        <v>0.96226415094339623</v>
      </c>
    </row>
    <row r="36" spans="1:29" x14ac:dyDescent="0.25">
      <c r="A36">
        <v>35</v>
      </c>
      <c r="B36" s="1">
        <v>45069</v>
      </c>
      <c r="C36" s="2">
        <v>0.52436342592592589</v>
      </c>
      <c r="D36">
        <f>Identyfikacja!D36</f>
        <v>35</v>
      </c>
      <c r="E36" s="5" t="s">
        <v>55</v>
      </c>
      <c r="F36">
        <v>7</v>
      </c>
      <c r="G36">
        <v>0</v>
      </c>
      <c r="I36">
        <v>1</v>
      </c>
      <c r="J36">
        <v>0</v>
      </c>
      <c r="M36" s="9"/>
      <c r="N36" s="9"/>
      <c r="O36" s="3" t="s">
        <v>537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9"/>
      <c r="W36" s="9"/>
      <c r="X36" s="3" t="s">
        <v>538</v>
      </c>
      <c r="Y36" s="3">
        <f t="shared" si="14"/>
        <v>5</v>
      </c>
      <c r="Z36" s="3">
        <f>COUNTIFS(C:C,"&gt;="&amp;M34,C:C,"&lt;"&amp;N34,I:I,"=2",J:J,"=0",D:D,"&lt;&gt;x")</f>
        <v>5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1</v>
      </c>
      <c r="AC36" s="7">
        <f t="shared" si="15"/>
        <v>1</v>
      </c>
    </row>
    <row r="37" spans="1:29" x14ac:dyDescent="0.25">
      <c r="A37">
        <v>36</v>
      </c>
      <c r="B37" s="1">
        <v>45069</v>
      </c>
      <c r="C37" s="2">
        <v>0.5245023148148148</v>
      </c>
      <c r="D37">
        <f>Identyfikacja!D37</f>
        <v>36</v>
      </c>
      <c r="E37" s="5" t="s">
        <v>56</v>
      </c>
      <c r="F37">
        <v>6</v>
      </c>
      <c r="G37">
        <v>1</v>
      </c>
      <c r="H37">
        <v>7</v>
      </c>
      <c r="I37">
        <v>8</v>
      </c>
      <c r="J37">
        <v>1</v>
      </c>
      <c r="K37">
        <v>1</v>
      </c>
      <c r="M37" s="9"/>
      <c r="N37" s="9"/>
      <c r="O37" s="3" t="s">
        <v>539</v>
      </c>
      <c r="P37" s="3">
        <f t="shared" si="12"/>
        <v>49</v>
      </c>
      <c r="Q37" s="3">
        <f>COUNTIFS(C:C,"&gt;="&amp;M34,C:C,"&lt;"&amp;N34,F:F,"=7",G:G,"=0",D:D,"&lt;&gt;x")</f>
        <v>46</v>
      </c>
      <c r="R37" s="3">
        <f>COUNTIFS(C:C,"&gt;="&amp;M34,C:C,"&lt;"&amp;N34,F:F,"=7",G:G,"=1",D:D,"&lt;&gt;x")</f>
        <v>3</v>
      </c>
      <c r="S37" s="3">
        <f>COUNTIFS(C:C,"&gt;="&amp;M34,C:C,"&lt;"&amp;N34,F:F,"=7",G:G,"=2",D:D,"&lt;&gt;x")</f>
        <v>0</v>
      </c>
      <c r="T37" s="7">
        <f t="shared" si="13"/>
        <v>0.93877551020408168</v>
      </c>
      <c r="V37" s="9"/>
      <c r="W37" s="9"/>
      <c r="X37" s="3" t="s">
        <v>540</v>
      </c>
      <c r="Y37" s="3">
        <f t="shared" si="14"/>
        <v>1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1</v>
      </c>
      <c r="AB37" s="3">
        <f>COUNTIFS(C:C,"&gt;="&amp;M34,C:C,"&lt;"&amp;N34,I:I,"=3",J:J,"=2",D:D,"&lt;&gt;x")</f>
        <v>0</v>
      </c>
      <c r="AC37" s="7">
        <f t="shared" si="15"/>
        <v>0</v>
      </c>
    </row>
    <row r="38" spans="1:29" x14ac:dyDescent="0.25">
      <c r="A38">
        <v>37</v>
      </c>
      <c r="B38" s="1">
        <v>45069</v>
      </c>
      <c r="C38" s="2">
        <v>0.52469907407407412</v>
      </c>
      <c r="D38">
        <f>Identyfikacja!D38</f>
        <v>37</v>
      </c>
      <c r="E38" s="5" t="s">
        <v>57</v>
      </c>
      <c r="F38">
        <v>11</v>
      </c>
      <c r="G38">
        <v>1</v>
      </c>
      <c r="H38">
        <v>3</v>
      </c>
      <c r="I38">
        <v>1</v>
      </c>
      <c r="J38">
        <v>1</v>
      </c>
      <c r="K38">
        <v>2</v>
      </c>
      <c r="M38" s="9"/>
      <c r="N38" s="9"/>
      <c r="O38" s="3" t="s">
        <v>541</v>
      </c>
      <c r="P38" s="3">
        <f t="shared" si="12"/>
        <v>4</v>
      </c>
      <c r="Q38" s="3">
        <f>COUNTIFS(C:C,"&gt;="&amp;M34,C:C,"&lt;"&amp;N34,F:F,"=11",G:G,"=0",D:D,"&lt;&gt;x")</f>
        <v>3</v>
      </c>
      <c r="R38" s="3">
        <f>COUNTIFS(C:C,"&gt;="&amp;M34,C:C,"&lt;"&amp;N34,F:F,"=11",G:G,"=1",D:D,"&lt;&gt;x")</f>
        <v>1</v>
      </c>
      <c r="S38" s="3">
        <f>COUNTIFS(C:C,"&gt;="&amp;M34,C:C,"&lt;"&amp;N34,F:F,"=11",G:G,"=2",D:D,"&lt;&gt;x")</f>
        <v>1</v>
      </c>
      <c r="T38" s="7">
        <f t="shared" si="13"/>
        <v>0.75</v>
      </c>
      <c r="V38" s="9"/>
      <c r="W38" s="9"/>
      <c r="X38" s="3" t="s">
        <v>542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1</v>
      </c>
      <c r="AC38" s="7" t="str">
        <f t="shared" si="15"/>
        <v>-</v>
      </c>
    </row>
    <row r="39" spans="1:29" x14ac:dyDescent="0.25">
      <c r="A39">
        <v>38</v>
      </c>
      <c r="B39" s="1">
        <v>45069</v>
      </c>
      <c r="C39" s="2">
        <v>0.52491898148148153</v>
      </c>
      <c r="D39">
        <f>Identyfikacja!D39</f>
        <v>38</v>
      </c>
      <c r="E39" s="5" t="s">
        <v>58</v>
      </c>
      <c r="F39">
        <v>9</v>
      </c>
      <c r="G39">
        <v>0</v>
      </c>
      <c r="I39">
        <v>5</v>
      </c>
      <c r="J39">
        <v>0</v>
      </c>
      <c r="M39" s="9"/>
      <c r="N39" s="9"/>
      <c r="O39" s="3" t="s">
        <v>543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0</v>
      </c>
      <c r="T39" s="7" t="str">
        <f t="shared" si="13"/>
        <v>-</v>
      </c>
      <c r="V39" s="9"/>
      <c r="W39" s="9"/>
      <c r="X39" s="3" t="s">
        <v>544</v>
      </c>
      <c r="Y39" s="3">
        <f t="shared" si="14"/>
        <v>31</v>
      </c>
      <c r="Z39" s="3">
        <f>COUNTIFS(C:C,"&gt;="&amp;M34,C:C,"&lt;"&amp;N34,I:I,"=5",J:J,"=0",D:D,"&lt;&gt;x")</f>
        <v>20</v>
      </c>
      <c r="AA39" s="3">
        <f>COUNTIFS(C:C,"&gt;="&amp;M34,C:C,"&lt;"&amp;N34,I:I,"=5",J:J,"=1",D:D,"&lt;&gt;x")</f>
        <v>11</v>
      </c>
      <c r="AB39" s="3">
        <f>COUNTIFS(C:C,"&gt;="&amp;M34,C:C,"&lt;"&amp;N34,I:I,"=5",J:J,"=2",D:D,"&lt;&gt;x")</f>
        <v>0</v>
      </c>
      <c r="AC39" s="7">
        <f t="shared" si="15"/>
        <v>0.64516129032258063</v>
      </c>
    </row>
    <row r="40" spans="1:29" x14ac:dyDescent="0.25">
      <c r="A40">
        <v>39</v>
      </c>
      <c r="B40" s="1">
        <v>45069</v>
      </c>
      <c r="C40" s="2">
        <v>0.52496527777777779</v>
      </c>
      <c r="D40">
        <f>Identyfikacja!D40</f>
        <v>39</v>
      </c>
      <c r="E40" s="5" t="s">
        <v>59</v>
      </c>
      <c r="F40">
        <v>9</v>
      </c>
      <c r="G40">
        <v>0</v>
      </c>
      <c r="I40">
        <v>5</v>
      </c>
      <c r="J40">
        <v>0</v>
      </c>
      <c r="M40" s="9"/>
      <c r="N40" s="9"/>
      <c r="O40" s="3" t="s">
        <v>545</v>
      </c>
      <c r="P40" s="3">
        <f t="shared" si="12"/>
        <v>6</v>
      </c>
      <c r="Q40" s="3">
        <f>COUNTIFS(C:C,"&gt;="&amp;M34,C:C,"&lt;"&amp;N34,F:F,"=3",G:G,"=0",D:D,"&lt;&gt;x")</f>
        <v>5</v>
      </c>
      <c r="R40" s="3">
        <f>COUNTIFS(C:C,"&gt;="&amp;M34,C:C,"&lt;"&amp;N34,F:F,"=3",G:G,"=1",D:D,"&lt;&gt;x")</f>
        <v>1</v>
      </c>
      <c r="S40" s="3">
        <f>COUNTIFS(C:C,"&gt;="&amp;M34,C:C,"&lt;"&amp;N34,F:F,"=3",G:G,"=2",D:D,"&lt;&gt;x")</f>
        <v>1</v>
      </c>
      <c r="T40" s="7">
        <f t="shared" si="13"/>
        <v>0.83333333333333337</v>
      </c>
      <c r="V40" s="9"/>
      <c r="W40" s="9"/>
      <c r="X40" s="3" t="s">
        <v>546</v>
      </c>
      <c r="Y40" s="3">
        <f t="shared" si="14"/>
        <v>1</v>
      </c>
      <c r="Z40" s="3">
        <f>COUNTIFS(C:C,"&gt;="&amp;M34,C:C,"&lt;"&amp;N34,I:I,"=6",J:J,"=0",D:D,"&lt;&gt;x")</f>
        <v>1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0</v>
      </c>
      <c r="AC40" s="7">
        <f t="shared" si="15"/>
        <v>1</v>
      </c>
    </row>
    <row r="41" spans="1:29" x14ac:dyDescent="0.25">
      <c r="A41">
        <v>40</v>
      </c>
      <c r="B41" s="1">
        <v>45069</v>
      </c>
      <c r="C41" s="2">
        <v>0.52504629629629629</v>
      </c>
      <c r="D41">
        <f>Identyfikacja!D41</f>
        <v>40</v>
      </c>
      <c r="E41" s="5" t="s">
        <v>60</v>
      </c>
      <c r="F41">
        <v>9</v>
      </c>
      <c r="G41">
        <v>0</v>
      </c>
      <c r="I41">
        <v>5</v>
      </c>
      <c r="J41">
        <v>0</v>
      </c>
      <c r="M41" s="9"/>
      <c r="N41" s="9"/>
      <c r="O41" s="3" t="s">
        <v>546</v>
      </c>
      <c r="P41" s="3">
        <f t="shared" si="12"/>
        <v>1</v>
      </c>
      <c r="Q41" s="3">
        <f>COUNTIFS(C:C,"&gt;="&amp;M34,C:C,"&lt;"&amp;N34,F:F,"=8",G:G,"=0",D:D,"&lt;&gt;x")</f>
        <v>1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0</v>
      </c>
      <c r="T41" s="7">
        <f t="shared" si="13"/>
        <v>1</v>
      </c>
      <c r="V41" s="9"/>
      <c r="W41" s="9"/>
      <c r="X41" s="3" t="s">
        <v>547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45069</v>
      </c>
      <c r="C42" s="2">
        <v>0.52509259259259256</v>
      </c>
      <c r="D42">
        <f>Identyfikacja!D42</f>
        <v>41</v>
      </c>
      <c r="E42" s="5" t="s">
        <v>61</v>
      </c>
      <c r="F42">
        <v>9</v>
      </c>
      <c r="G42">
        <v>0</v>
      </c>
      <c r="I42">
        <v>4</v>
      </c>
      <c r="J42">
        <v>0</v>
      </c>
      <c r="M42" s="9"/>
      <c r="N42" s="9"/>
      <c r="O42" s="3" t="s">
        <v>548</v>
      </c>
      <c r="P42" s="3">
        <f t="shared" si="12"/>
        <v>31</v>
      </c>
      <c r="Q42" s="3">
        <f>COUNTIFS(C:C,"&gt;="&amp;M34,C:C,"&lt;"&amp;N34,F:F,"=9",G:G,"=0",D:D,"&lt;&gt;x")</f>
        <v>27</v>
      </c>
      <c r="R42" s="3">
        <f>COUNTIFS(C:C,"&gt;="&amp;M34,C:C,"&lt;"&amp;N34,F:F,"=9",G:G,"=1",D:D,"&lt;&gt;x")</f>
        <v>4</v>
      </c>
      <c r="S42" s="3">
        <f>COUNTIFS(C:C,"&gt;="&amp;M34,C:C,"&lt;"&amp;N34,F:F,"=9",G:G,"=2",D:D,"&lt;&gt;x")</f>
        <v>1</v>
      </c>
      <c r="T42" s="7">
        <f t="shared" si="13"/>
        <v>0.87096774193548387</v>
      </c>
      <c r="V42" s="9"/>
      <c r="W42" s="9"/>
      <c r="X42" s="3" t="s">
        <v>549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0</v>
      </c>
      <c r="AC42" s="7" t="str">
        <f t="shared" si="15"/>
        <v>-</v>
      </c>
    </row>
    <row r="43" spans="1:29" x14ac:dyDescent="0.25">
      <c r="A43">
        <v>42</v>
      </c>
      <c r="B43" s="1">
        <v>45069</v>
      </c>
      <c r="C43" s="2">
        <v>0.52513888888888893</v>
      </c>
      <c r="D43">
        <f>Identyfikacja!D43</f>
        <v>42</v>
      </c>
      <c r="E43" s="5" t="s">
        <v>62</v>
      </c>
      <c r="F43">
        <v>3</v>
      </c>
      <c r="G43">
        <v>0</v>
      </c>
      <c r="I43">
        <v>2</v>
      </c>
      <c r="J43">
        <v>0</v>
      </c>
      <c r="M43" s="9"/>
      <c r="N43" s="9"/>
      <c r="O43" s="3" t="s">
        <v>547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45069</v>
      </c>
      <c r="C44" s="2">
        <v>0.52519675925925924</v>
      </c>
      <c r="D44">
        <f>Identyfikacja!D44</f>
        <v>43</v>
      </c>
      <c r="E44" s="5" t="s">
        <v>63</v>
      </c>
      <c r="F44">
        <v>9</v>
      </c>
      <c r="G44">
        <v>0</v>
      </c>
      <c r="I44">
        <v>5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45069</v>
      </c>
      <c r="C45" s="2">
        <v>0.5252430555555555</v>
      </c>
      <c r="D45">
        <f>Identyfikacja!D45</f>
        <v>44</v>
      </c>
      <c r="E45" s="5" t="s">
        <v>64</v>
      </c>
      <c r="F45">
        <v>8</v>
      </c>
      <c r="G45">
        <v>0</v>
      </c>
      <c r="I45">
        <v>6</v>
      </c>
      <c r="J45">
        <v>0</v>
      </c>
      <c r="M45" s="8">
        <v>0.56267361111111114</v>
      </c>
      <c r="N45" s="8">
        <v>0.57309027777777777</v>
      </c>
      <c r="O45" s="3" t="s">
        <v>529</v>
      </c>
      <c r="P45" s="3" t="s">
        <v>530</v>
      </c>
      <c r="Q45" s="3" t="s">
        <v>531</v>
      </c>
      <c r="R45" s="3" t="s">
        <v>532</v>
      </c>
      <c r="S45" s="3" t="s">
        <v>17</v>
      </c>
      <c r="T45" s="3" t="s">
        <v>533</v>
      </c>
      <c r="V45" s="8">
        <v>0.56267361111111114</v>
      </c>
      <c r="W45" s="8">
        <v>0.57309027777777777</v>
      </c>
      <c r="X45" s="3" t="s">
        <v>534</v>
      </c>
      <c r="Y45" s="3" t="s">
        <v>530</v>
      </c>
      <c r="Z45" s="3" t="s">
        <v>531</v>
      </c>
      <c r="AA45" s="3" t="s">
        <v>532</v>
      </c>
      <c r="AB45" s="3" t="s">
        <v>17</v>
      </c>
      <c r="AC45" s="3" t="s">
        <v>533</v>
      </c>
    </row>
    <row r="46" spans="1:29" x14ac:dyDescent="0.25">
      <c r="A46">
        <v>45</v>
      </c>
      <c r="B46" s="1">
        <v>45069</v>
      </c>
      <c r="C46" s="2">
        <v>0.52549768518518514</v>
      </c>
      <c r="D46">
        <f>Identyfikacja!D46</f>
        <v>45</v>
      </c>
      <c r="E46" s="5" t="s">
        <v>65</v>
      </c>
      <c r="F46">
        <v>9</v>
      </c>
      <c r="G46">
        <v>0</v>
      </c>
      <c r="I46">
        <v>4</v>
      </c>
      <c r="J46">
        <v>0</v>
      </c>
      <c r="M46" s="9"/>
      <c r="N46" s="9"/>
      <c r="O46" s="3" t="s">
        <v>535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9"/>
      <c r="W46" s="9"/>
      <c r="X46" s="3" t="s">
        <v>536</v>
      </c>
      <c r="Y46" s="3">
        <f t="shared" ref="Y46:Y53" si="18">Z46+AA46</f>
        <v>56</v>
      </c>
      <c r="Z46" s="3">
        <f>COUNTIFS(C:C,"&gt;="&amp;M45,C:C,"&lt;"&amp;N45,I:I,"=1",J:J,"=0",D:D,"&lt;&gt;x")</f>
        <v>56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45069</v>
      </c>
      <c r="C47" s="2">
        <v>0.52552083333333333</v>
      </c>
      <c r="D47">
        <f>Identyfikacja!D47</f>
        <v>46</v>
      </c>
      <c r="E47" s="5" t="s">
        <v>66</v>
      </c>
      <c r="F47">
        <v>9</v>
      </c>
      <c r="G47">
        <v>0</v>
      </c>
      <c r="I47">
        <v>5</v>
      </c>
      <c r="J47">
        <v>0</v>
      </c>
      <c r="M47" s="9"/>
      <c r="N47" s="9"/>
      <c r="O47" s="3" t="s">
        <v>537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9"/>
      <c r="W47" s="9"/>
      <c r="X47" s="3" t="s">
        <v>538</v>
      </c>
      <c r="Y47" s="3">
        <f t="shared" si="18"/>
        <v>5</v>
      </c>
      <c r="Z47" s="3">
        <f>COUNTIFS(C:C,"&gt;="&amp;M45,C:C,"&lt;"&amp;N45,I:I,"=2",J:J,"=0",D:D,"&lt;&gt;x")</f>
        <v>4</v>
      </c>
      <c r="AA47" s="3">
        <f>COUNTIFS(C:C,"&gt;="&amp;M45,C:C,"&lt;"&amp;N45,I:I,"=2",J:J,"=1",D:D,"&lt;&gt;x")</f>
        <v>1</v>
      </c>
      <c r="AB47" s="3">
        <f>COUNTIFS(C:C,"&gt;="&amp;M45,C:C,"&lt;"&amp;N45,I:I,"=2",J:J,"=2",D:D,"&lt;&gt;x")</f>
        <v>0</v>
      </c>
      <c r="AC47" s="7">
        <f t="shared" si="19"/>
        <v>0.8</v>
      </c>
    </row>
    <row r="48" spans="1:29" x14ac:dyDescent="0.25">
      <c r="A48">
        <v>47</v>
      </c>
      <c r="B48" s="1">
        <v>45069</v>
      </c>
      <c r="C48" s="2">
        <v>0.52554398148148151</v>
      </c>
      <c r="D48">
        <f>Identyfikacja!D48</f>
        <v>47</v>
      </c>
      <c r="E48" s="5" t="s">
        <v>67</v>
      </c>
      <c r="F48">
        <v>7</v>
      </c>
      <c r="G48">
        <v>0</v>
      </c>
      <c r="I48">
        <v>1</v>
      </c>
      <c r="J48">
        <v>0</v>
      </c>
      <c r="M48" s="9"/>
      <c r="N48" s="9"/>
      <c r="O48" s="3" t="s">
        <v>539</v>
      </c>
      <c r="P48" s="3">
        <f t="shared" si="16"/>
        <v>49</v>
      </c>
      <c r="Q48" s="3">
        <f>COUNTIFS(C:C,"&gt;="&amp;M45,C:C,"&lt;"&amp;N45,F:F,"=7",G:G,"=0",D:D,"&lt;&gt;x")</f>
        <v>46</v>
      </c>
      <c r="R48" s="3">
        <f>COUNTIFS(C:C,"&gt;="&amp;M45,C:C,"&lt;"&amp;N45,F:F,"=7",G:G,"=1",D:D,"&lt;&gt;x")</f>
        <v>3</v>
      </c>
      <c r="S48" s="3">
        <f>COUNTIFS(C:C,"&gt;="&amp;M45,C:C,"&lt;"&amp;N45,F:F,"=7",G:G,"=2",D:D,"&lt;&gt;x")</f>
        <v>0</v>
      </c>
      <c r="T48" s="7">
        <f t="shared" si="17"/>
        <v>0.93877551020408168</v>
      </c>
      <c r="V48" s="9"/>
      <c r="W48" s="9"/>
      <c r="X48" s="3" t="s">
        <v>540</v>
      </c>
      <c r="Y48" s="3">
        <f t="shared" si="18"/>
        <v>1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1</v>
      </c>
      <c r="AB48" s="3">
        <f>COUNTIFS(C:C,"&gt;="&amp;M45,C:C,"&lt;"&amp;N45,I:I,"=3",J:J,"=2",D:D,"&lt;&gt;x")</f>
        <v>0</v>
      </c>
      <c r="AC48" s="7">
        <f t="shared" si="19"/>
        <v>0</v>
      </c>
    </row>
    <row r="49" spans="1:29" x14ac:dyDescent="0.25">
      <c r="A49">
        <v>48</v>
      </c>
      <c r="B49" s="1">
        <v>45069</v>
      </c>
      <c r="C49" s="2">
        <v>0.52557870370370374</v>
      </c>
      <c r="D49">
        <f>Identyfikacja!D49</f>
        <v>48</v>
      </c>
      <c r="E49" s="5" t="s">
        <v>68</v>
      </c>
      <c r="F49">
        <v>7</v>
      </c>
      <c r="G49">
        <v>0</v>
      </c>
      <c r="I49">
        <v>1</v>
      </c>
      <c r="J49">
        <v>0</v>
      </c>
      <c r="M49" s="9"/>
      <c r="N49" s="9"/>
      <c r="O49" s="3" t="s">
        <v>541</v>
      </c>
      <c r="P49" s="3">
        <f t="shared" si="16"/>
        <v>7</v>
      </c>
      <c r="Q49" s="3">
        <f>COUNTIFS(C:C,"&gt;="&amp;M45,C:C,"&lt;"&amp;N45,F:F,"=11",G:G,"=0",D:D,"&lt;&gt;x")</f>
        <v>7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>
        <f t="shared" si="17"/>
        <v>1</v>
      </c>
      <c r="V49" s="9"/>
      <c r="W49" s="9"/>
      <c r="X49" s="3" t="s">
        <v>542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0</v>
      </c>
      <c r="AC49" s="7" t="str">
        <f t="shared" si="19"/>
        <v>-</v>
      </c>
    </row>
    <row r="50" spans="1:29" x14ac:dyDescent="0.25">
      <c r="A50">
        <v>49</v>
      </c>
      <c r="B50" s="1">
        <v>45069</v>
      </c>
      <c r="C50" s="2">
        <v>0.52560185185185182</v>
      </c>
      <c r="D50">
        <f>Identyfikacja!D50</f>
        <v>49</v>
      </c>
      <c r="E50" s="5" t="s">
        <v>69</v>
      </c>
      <c r="F50">
        <v>7</v>
      </c>
      <c r="G50">
        <v>0</v>
      </c>
      <c r="I50">
        <v>1</v>
      </c>
      <c r="J50">
        <v>0</v>
      </c>
      <c r="M50" s="9"/>
      <c r="N50" s="9"/>
      <c r="O50" s="3" t="s">
        <v>543</v>
      </c>
      <c r="P50" s="3">
        <f t="shared" si="16"/>
        <v>0</v>
      </c>
      <c r="Q50" s="3">
        <f>COUNTIFS(C:C,"&gt;="&amp;M45,C:C,"&lt;"&amp;N45,F:F,"=2",G:G,"=0",D:D,"&lt;&gt;x")</f>
        <v>0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 t="str">
        <f t="shared" si="17"/>
        <v>-</v>
      </c>
      <c r="V50" s="9"/>
      <c r="W50" s="9"/>
      <c r="X50" s="3" t="s">
        <v>544</v>
      </c>
      <c r="Y50" s="3">
        <f t="shared" si="18"/>
        <v>15</v>
      </c>
      <c r="Z50" s="3">
        <f>COUNTIFS(C:C,"&gt;="&amp;M45,C:C,"&lt;"&amp;N45,I:I,"=5",J:J,"=0",D:D,"&lt;&gt;x")</f>
        <v>12</v>
      </c>
      <c r="AA50" s="3">
        <f>COUNTIFS(C:C,"&gt;="&amp;M45,C:C,"&lt;"&amp;N45,I:I,"=5",J:J,"=1",D:D,"&lt;&gt;x")</f>
        <v>3</v>
      </c>
      <c r="AB50" s="3">
        <f>COUNTIFS(C:C,"&gt;="&amp;M45,C:C,"&lt;"&amp;N45,I:I,"=5",J:J,"=2",D:D,"&lt;&gt;x")</f>
        <v>0</v>
      </c>
      <c r="AC50" s="7">
        <f t="shared" si="19"/>
        <v>0.8</v>
      </c>
    </row>
    <row r="51" spans="1:29" x14ac:dyDescent="0.25">
      <c r="A51">
        <v>50</v>
      </c>
      <c r="B51" s="1">
        <v>45069</v>
      </c>
      <c r="C51" s="2">
        <v>0.5256481481481482</v>
      </c>
      <c r="D51">
        <f>Identyfikacja!D51</f>
        <v>50</v>
      </c>
      <c r="E51" s="5" t="s">
        <v>70</v>
      </c>
      <c r="F51">
        <v>9</v>
      </c>
      <c r="G51">
        <v>0</v>
      </c>
      <c r="I51">
        <v>5</v>
      </c>
      <c r="J51">
        <v>0</v>
      </c>
      <c r="M51" s="9"/>
      <c r="N51" s="9"/>
      <c r="O51" s="3" t="s">
        <v>545</v>
      </c>
      <c r="P51" s="3">
        <f t="shared" si="16"/>
        <v>6</v>
      </c>
      <c r="Q51" s="3">
        <f>COUNTIFS(C:C,"&gt;="&amp;M45,C:C,"&lt;"&amp;N45,F:F,"=3",G:G,"=0",D:D,"&lt;&gt;x")</f>
        <v>5</v>
      </c>
      <c r="R51" s="3">
        <f>COUNTIFS(C:C,"&gt;="&amp;M45,C:C,"&lt;"&amp;N45,F:F,"=3",G:G,"=1",D:D,"&lt;&gt;x")</f>
        <v>1</v>
      </c>
      <c r="S51" s="3">
        <f>COUNTIFS(C:C,"&gt;="&amp;M45,C:C,"&lt;"&amp;N45,F:F,"=3",G:G,"=2",D:D,"&lt;&gt;x")</f>
        <v>0</v>
      </c>
      <c r="T51" s="7">
        <f t="shared" si="17"/>
        <v>0.83333333333333337</v>
      </c>
      <c r="V51" s="9"/>
      <c r="W51" s="9"/>
      <c r="X51" s="3" t="s">
        <v>546</v>
      </c>
      <c r="Y51" s="3">
        <f t="shared" si="18"/>
        <v>4</v>
      </c>
      <c r="Z51" s="3">
        <f>COUNTIFS(C:C,"&gt;="&amp;M45,C:C,"&lt;"&amp;N45,I:I,"=6",J:J,"=0",D:D,"&lt;&gt;x")</f>
        <v>4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>
        <f t="shared" si="19"/>
        <v>1</v>
      </c>
    </row>
    <row r="52" spans="1:29" x14ac:dyDescent="0.25">
      <c r="A52">
        <v>51</v>
      </c>
      <c r="B52" s="1">
        <v>45069</v>
      </c>
      <c r="C52" s="2">
        <v>0.52567129629629628</v>
      </c>
      <c r="D52">
        <f>Identyfikacja!D52</f>
        <v>51</v>
      </c>
      <c r="E52" s="5" t="s">
        <v>71</v>
      </c>
      <c r="F52">
        <v>11</v>
      </c>
      <c r="G52">
        <v>1</v>
      </c>
      <c r="H52">
        <v>3</v>
      </c>
      <c r="I52">
        <v>1</v>
      </c>
      <c r="J52">
        <v>1</v>
      </c>
      <c r="K52">
        <v>2</v>
      </c>
      <c r="M52" s="9"/>
      <c r="N52" s="9"/>
      <c r="O52" s="3" t="s">
        <v>546</v>
      </c>
      <c r="P52" s="3">
        <f t="shared" si="16"/>
        <v>4</v>
      </c>
      <c r="Q52" s="3">
        <f>COUNTIFS(C:C,"&gt;="&amp;M45,C:C,"&lt;"&amp;N45,F:F,"=8",G:G,"=0",D:D,"&lt;&gt;x")</f>
        <v>4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>
        <f t="shared" si="17"/>
        <v>1</v>
      </c>
      <c r="V52" s="9"/>
      <c r="W52" s="9"/>
      <c r="X52" s="3" t="s">
        <v>547</v>
      </c>
      <c r="Y52" s="3">
        <f t="shared" si="18"/>
        <v>0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 t="str">
        <f t="shared" si="19"/>
        <v>-</v>
      </c>
    </row>
    <row r="53" spans="1:29" x14ac:dyDescent="0.25">
      <c r="A53">
        <v>52</v>
      </c>
      <c r="B53" s="1">
        <v>45069</v>
      </c>
      <c r="C53" s="2">
        <v>0.52574074074074073</v>
      </c>
      <c r="D53">
        <f>Identyfikacja!D53</f>
        <v>52</v>
      </c>
      <c r="E53" s="5" t="s">
        <v>72</v>
      </c>
      <c r="F53">
        <v>11</v>
      </c>
      <c r="G53">
        <v>0</v>
      </c>
      <c r="I53">
        <v>1</v>
      </c>
      <c r="J53">
        <v>0</v>
      </c>
      <c r="M53" s="9"/>
      <c r="N53" s="9"/>
      <c r="O53" s="3" t="s">
        <v>548</v>
      </c>
      <c r="P53" s="3">
        <f t="shared" si="16"/>
        <v>15</v>
      </c>
      <c r="Q53" s="3">
        <f>COUNTIFS(C:C,"&gt;="&amp;M45,C:C,"&lt;"&amp;N45,F:F,"=9",G:G,"=0",D:D,"&lt;&gt;x")</f>
        <v>15</v>
      </c>
      <c r="R53" s="3">
        <f>COUNTIFS(C:C,"&gt;="&amp;M45,C:C,"&lt;"&amp;N45,F:F,"=9",G:G,"=1",D:D,"&lt;&gt;x")</f>
        <v>0</v>
      </c>
      <c r="S53" s="3">
        <f>COUNTIFS(C:C,"&gt;="&amp;M45,C:C,"&lt;"&amp;N45,F:F,"=9",G:G,"=2",D:D,"&lt;&gt;x")</f>
        <v>0</v>
      </c>
      <c r="T53" s="7">
        <f t="shared" si="17"/>
        <v>1</v>
      </c>
      <c r="V53" s="9"/>
      <c r="W53" s="9"/>
      <c r="X53" s="3" t="s">
        <v>549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45069</v>
      </c>
      <c r="C54" s="2">
        <v>0.52589120370370368</v>
      </c>
      <c r="D54">
        <f>Identyfikacja!D54</f>
        <v>53</v>
      </c>
      <c r="E54" s="5" t="s">
        <v>73</v>
      </c>
      <c r="F54">
        <v>7</v>
      </c>
      <c r="G54">
        <v>0</v>
      </c>
      <c r="I54">
        <v>1</v>
      </c>
      <c r="J54">
        <v>0</v>
      </c>
      <c r="M54" s="9"/>
      <c r="N54" s="9"/>
      <c r="O54" s="3" t="s">
        <v>547</v>
      </c>
      <c r="P54" s="3">
        <f t="shared" si="16"/>
        <v>0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 t="str">
        <f t="shared" si="17"/>
        <v>-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45069</v>
      </c>
      <c r="C55" s="2">
        <v>0.52606481481481482</v>
      </c>
      <c r="D55">
        <f>Identyfikacja!D55</f>
        <v>54</v>
      </c>
      <c r="E55" s="5" t="s">
        <v>74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45069</v>
      </c>
      <c r="C56" s="2">
        <v>0.52631944444444445</v>
      </c>
      <c r="D56">
        <f>Identyfikacja!D56</f>
        <v>55</v>
      </c>
      <c r="E56" s="5" t="s">
        <v>75</v>
      </c>
      <c r="F56">
        <v>9</v>
      </c>
      <c r="G56">
        <v>0</v>
      </c>
      <c r="I56">
        <v>5</v>
      </c>
      <c r="J56">
        <v>0</v>
      </c>
      <c r="M56" s="8">
        <v>0.57309027777777777</v>
      </c>
      <c r="N56" s="8">
        <v>0.5775231481481482</v>
      </c>
      <c r="O56" s="3" t="s">
        <v>529</v>
      </c>
      <c r="P56" s="3" t="s">
        <v>530</v>
      </c>
      <c r="Q56" s="3" t="s">
        <v>531</v>
      </c>
      <c r="R56" s="3" t="s">
        <v>532</v>
      </c>
      <c r="S56" s="3" t="s">
        <v>17</v>
      </c>
      <c r="T56" s="3" t="s">
        <v>533</v>
      </c>
      <c r="V56" s="8">
        <v>0.57309027777777777</v>
      </c>
      <c r="W56" s="8">
        <v>0.5775231481481482</v>
      </c>
      <c r="X56" s="3" t="s">
        <v>534</v>
      </c>
      <c r="Y56" s="3" t="s">
        <v>530</v>
      </c>
      <c r="Z56" s="3" t="s">
        <v>531</v>
      </c>
      <c r="AA56" s="3" t="s">
        <v>532</v>
      </c>
      <c r="AB56" s="3" t="s">
        <v>17</v>
      </c>
      <c r="AC56" s="3" t="s">
        <v>533</v>
      </c>
    </row>
    <row r="57" spans="1:29" x14ac:dyDescent="0.25">
      <c r="A57">
        <v>56</v>
      </c>
      <c r="B57" s="1">
        <v>45069</v>
      </c>
      <c r="C57" s="2">
        <v>0.52649305555555559</v>
      </c>
      <c r="D57">
        <f>Identyfikacja!D57</f>
        <v>56</v>
      </c>
      <c r="E57" s="5" t="s">
        <v>76</v>
      </c>
      <c r="F57">
        <v>7</v>
      </c>
      <c r="G57">
        <v>0</v>
      </c>
      <c r="I57">
        <v>1</v>
      </c>
      <c r="J57">
        <v>0</v>
      </c>
      <c r="M57" s="9"/>
      <c r="N57" s="9"/>
      <c r="O57" s="3" t="s">
        <v>535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9"/>
      <c r="W57" s="9"/>
      <c r="X57" s="3" t="s">
        <v>536</v>
      </c>
      <c r="Y57" s="3">
        <f t="shared" ref="Y57:Y64" si="22">Z57+AA57</f>
        <v>20</v>
      </c>
      <c r="Z57" s="3">
        <f>COUNTIFS(C:C,"&gt;="&amp;M56,C:C,"&lt;"&amp;N56,I:I,"=1",J:J,"=0",D:D,"&lt;&gt;x")</f>
        <v>20</v>
      </c>
      <c r="AA57" s="3">
        <f>COUNTIFS(C:C,"&gt;="&amp;M56,C:C,"&lt;"&amp;N56,I:I,"=1",J:J,"=1",D:D,"&lt;&gt;x")</f>
        <v>0</v>
      </c>
      <c r="AB57" s="3">
        <f>COUNTIFS(C:C,"&gt;="&amp;M56,C:C,"&lt;"&amp;N56,I:I,"=1",J:J,"=2",D:D,"&lt;&gt;x")</f>
        <v>0</v>
      </c>
      <c r="AC57" s="7">
        <f t="shared" ref="AC57:AC64" si="23">IF(Y57&gt;0,Z57/Y57,"-")</f>
        <v>1</v>
      </c>
    </row>
    <row r="58" spans="1:29" x14ac:dyDescent="0.25">
      <c r="A58">
        <v>57</v>
      </c>
      <c r="B58" s="1">
        <v>45069</v>
      </c>
      <c r="C58" s="2">
        <v>0.52666666666666662</v>
      </c>
      <c r="D58">
        <f>Identyfikacja!D58</f>
        <v>57</v>
      </c>
      <c r="E58" s="5" t="s">
        <v>77</v>
      </c>
      <c r="F58">
        <v>7</v>
      </c>
      <c r="G58">
        <v>0</v>
      </c>
      <c r="I58">
        <v>1</v>
      </c>
      <c r="J58">
        <v>0</v>
      </c>
      <c r="M58" s="9"/>
      <c r="N58" s="9"/>
      <c r="O58" s="3" t="s">
        <v>537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9"/>
      <c r="W58" s="9"/>
      <c r="X58" s="3" t="s">
        <v>538</v>
      </c>
      <c r="Y58" s="3">
        <f t="shared" si="22"/>
        <v>2</v>
      </c>
      <c r="Z58" s="3">
        <f>COUNTIFS(C:C,"&gt;="&amp;M56,C:C,"&lt;"&amp;N56,I:I,"=2",J:J,"=0",D:D,"&lt;&gt;x")</f>
        <v>1</v>
      </c>
      <c r="AA58" s="3">
        <f>COUNTIFS(C:C,"&gt;="&amp;M56,C:C,"&lt;"&amp;N56,I:I,"=2",J:J,"=1",D:D,"&lt;&gt;x")</f>
        <v>1</v>
      </c>
      <c r="AB58" s="3">
        <f>COUNTIFS(C:C,"&gt;="&amp;M56,C:C,"&lt;"&amp;N56,I:I,"=2",J:J,"=2",D:D,"&lt;&gt;x")</f>
        <v>0</v>
      </c>
      <c r="AC58" s="7">
        <f t="shared" si="23"/>
        <v>0.5</v>
      </c>
    </row>
    <row r="59" spans="1:29" x14ac:dyDescent="0.25">
      <c r="A59">
        <v>58</v>
      </c>
      <c r="B59" s="1">
        <v>45069</v>
      </c>
      <c r="C59" s="2">
        <v>0.52668981481481481</v>
      </c>
      <c r="D59">
        <f>Identyfikacja!D59</f>
        <v>58</v>
      </c>
      <c r="E59" s="5" t="s">
        <v>78</v>
      </c>
      <c r="F59">
        <v>8</v>
      </c>
      <c r="G59">
        <v>0</v>
      </c>
      <c r="I59">
        <v>6</v>
      </c>
      <c r="J59">
        <v>0</v>
      </c>
      <c r="M59" s="9"/>
      <c r="N59" s="9"/>
      <c r="O59" s="3" t="s">
        <v>539</v>
      </c>
      <c r="P59" s="3">
        <f t="shared" si="20"/>
        <v>16</v>
      </c>
      <c r="Q59" s="3">
        <f>COUNTIFS(C:C,"&gt;="&amp;M56,C:C,"&lt;"&amp;N56,F:F,"=7",G:G,"=0",D:D,"&lt;&gt;x")</f>
        <v>16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9"/>
      <c r="W59" s="9"/>
      <c r="X59" s="3" t="s">
        <v>540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45069</v>
      </c>
      <c r="C60" s="2">
        <v>0.52674768518518522</v>
      </c>
      <c r="D60">
        <f>Identyfikacja!D60</f>
        <v>59</v>
      </c>
      <c r="E60" s="5" t="s">
        <v>79</v>
      </c>
      <c r="F60">
        <v>7</v>
      </c>
      <c r="G60">
        <v>0</v>
      </c>
      <c r="I60">
        <v>1</v>
      </c>
      <c r="J60">
        <v>0</v>
      </c>
      <c r="M60" s="9"/>
      <c r="N60" s="9"/>
      <c r="O60" s="3" t="s">
        <v>541</v>
      </c>
      <c r="P60" s="3">
        <f t="shared" si="20"/>
        <v>3</v>
      </c>
      <c r="Q60" s="3">
        <f>COUNTIFS(C:C,"&gt;="&amp;M56,C:C,"&lt;"&amp;N56,F:F,"=11",G:G,"=0",D:D,"&lt;&gt;x")</f>
        <v>3</v>
      </c>
      <c r="R60" s="3">
        <f>COUNTIFS(C:C,"&gt;="&amp;M56,C:C,"&lt;"&amp;N56,F:F,"=11",G:G,"=1",D:D,"&lt;&gt;x")</f>
        <v>0</v>
      </c>
      <c r="S60" s="3">
        <f>COUNTIFS(C:C,"&gt;="&amp;M56,C:C,"&lt;"&amp;N56,F:F,"=11",G:G,"=2",D:D,"&lt;&gt;x")</f>
        <v>0</v>
      </c>
      <c r="T60" s="7">
        <f t="shared" si="21"/>
        <v>1</v>
      </c>
      <c r="V60" s="9"/>
      <c r="W60" s="9"/>
      <c r="X60" s="3" t="s">
        <v>542</v>
      </c>
      <c r="Y60" s="3">
        <f t="shared" si="22"/>
        <v>0</v>
      </c>
      <c r="Z60" s="3">
        <f>COUNTIFS(C:C,"&gt;="&amp;M56,C:C,"&lt;"&amp;N56,I:I,"=4",J:J,"=0",D:D,"&lt;&gt;x")</f>
        <v>0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1</v>
      </c>
      <c r="AC60" s="7" t="str">
        <f t="shared" si="23"/>
        <v>-</v>
      </c>
    </row>
    <row r="61" spans="1:29" x14ac:dyDescent="0.25">
      <c r="A61">
        <v>60</v>
      </c>
      <c r="B61" s="1">
        <v>45069</v>
      </c>
      <c r="C61" s="2">
        <v>0.52678240740740745</v>
      </c>
      <c r="D61">
        <f>Identyfikacja!D61</f>
        <v>60</v>
      </c>
      <c r="E61" s="5" t="s">
        <v>80</v>
      </c>
      <c r="F61">
        <v>11</v>
      </c>
      <c r="G61">
        <v>0</v>
      </c>
      <c r="I61">
        <v>1</v>
      </c>
      <c r="J61">
        <v>0</v>
      </c>
      <c r="M61" s="9"/>
      <c r="N61" s="9"/>
      <c r="O61" s="3" t="s">
        <v>543</v>
      </c>
      <c r="P61" s="3">
        <f t="shared" si="20"/>
        <v>1</v>
      </c>
      <c r="Q61" s="3">
        <f>COUNTIFS(C:C,"&gt;="&amp;M56,C:C,"&lt;"&amp;N56,F:F,"=2",G:G,"=0",D:D,"&lt;&gt;x")</f>
        <v>1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>
        <f t="shared" si="21"/>
        <v>1</v>
      </c>
      <c r="V61" s="9"/>
      <c r="W61" s="9"/>
      <c r="X61" s="3" t="s">
        <v>544</v>
      </c>
      <c r="Y61" s="3">
        <f t="shared" si="22"/>
        <v>17</v>
      </c>
      <c r="Z61" s="3">
        <f>COUNTIFS(C:C,"&gt;="&amp;M56,C:C,"&lt;"&amp;N56,I:I,"=5",J:J,"=0",D:D,"&lt;&gt;x")</f>
        <v>14</v>
      </c>
      <c r="AA61" s="3">
        <f>COUNTIFS(C:C,"&gt;="&amp;M56,C:C,"&lt;"&amp;N56,I:I,"=5",J:J,"=1",D:D,"&lt;&gt;x")</f>
        <v>3</v>
      </c>
      <c r="AB61" s="3">
        <f>COUNTIFS(C:C,"&gt;="&amp;M56,C:C,"&lt;"&amp;N56,I:I,"=5",J:J,"=2",D:D,"&lt;&gt;x")</f>
        <v>0</v>
      </c>
      <c r="AC61" s="7">
        <f t="shared" si="23"/>
        <v>0.82352941176470584</v>
      </c>
    </row>
    <row r="62" spans="1:29" x14ac:dyDescent="0.25">
      <c r="A62">
        <v>61</v>
      </c>
      <c r="B62" s="1">
        <v>45069</v>
      </c>
      <c r="C62" s="2">
        <v>0.52682870370370372</v>
      </c>
      <c r="D62">
        <f>Identyfikacja!D62</f>
        <v>61</v>
      </c>
      <c r="E62" s="5" t="s">
        <v>81</v>
      </c>
      <c r="F62">
        <v>11</v>
      </c>
      <c r="G62">
        <v>0</v>
      </c>
      <c r="I62">
        <v>1</v>
      </c>
      <c r="J62">
        <v>0</v>
      </c>
      <c r="M62" s="9"/>
      <c r="N62" s="9"/>
      <c r="O62" s="3" t="s">
        <v>545</v>
      </c>
      <c r="P62" s="3">
        <f t="shared" si="20"/>
        <v>2</v>
      </c>
      <c r="Q62" s="3">
        <f>COUNTIFS(C:C,"&gt;="&amp;M56,C:C,"&lt;"&amp;N56,F:F,"=3",G:G,"=0",D:D,"&lt;&gt;x")</f>
        <v>1</v>
      </c>
      <c r="R62" s="3">
        <f>COUNTIFS(C:C,"&gt;="&amp;M56,C:C,"&lt;"&amp;N56,F:F,"=3",G:G,"=1",D:D,"&lt;&gt;x")</f>
        <v>1</v>
      </c>
      <c r="S62" s="3">
        <f>COUNTIFS(C:C,"&gt;="&amp;M56,C:C,"&lt;"&amp;N56,F:F,"=3",G:G,"=2",D:D,"&lt;&gt;x")</f>
        <v>0</v>
      </c>
      <c r="T62" s="7">
        <f t="shared" si="21"/>
        <v>0.5</v>
      </c>
      <c r="V62" s="9"/>
      <c r="W62" s="9"/>
      <c r="X62" s="3" t="s">
        <v>546</v>
      </c>
      <c r="Y62" s="3">
        <f t="shared" si="22"/>
        <v>2</v>
      </c>
      <c r="Z62" s="3">
        <f>COUNTIFS(C:C,"&gt;="&amp;M56,C:C,"&lt;"&amp;N56,I:I,"=6",J:J,"=0",D:D,"&lt;&gt;x")</f>
        <v>2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0</v>
      </c>
      <c r="AC62" s="7">
        <f t="shared" si="23"/>
        <v>1</v>
      </c>
    </row>
    <row r="63" spans="1:29" x14ac:dyDescent="0.25">
      <c r="A63">
        <v>62</v>
      </c>
      <c r="B63" s="1">
        <v>45069</v>
      </c>
      <c r="C63" s="2">
        <v>0.52684027777777775</v>
      </c>
      <c r="D63">
        <f>Identyfikacja!D63</f>
        <v>62</v>
      </c>
      <c r="E63" s="5" t="s">
        <v>82</v>
      </c>
      <c r="F63">
        <v>7</v>
      </c>
      <c r="G63">
        <v>0</v>
      </c>
      <c r="I63">
        <v>1</v>
      </c>
      <c r="J63">
        <v>0</v>
      </c>
      <c r="M63" s="9"/>
      <c r="N63" s="9"/>
      <c r="O63" s="3" t="s">
        <v>546</v>
      </c>
      <c r="P63" s="3">
        <f t="shared" si="20"/>
        <v>2</v>
      </c>
      <c r="Q63" s="3">
        <f>COUNTIFS(C:C,"&gt;="&amp;M56,C:C,"&lt;"&amp;N56,F:F,"=8",G:G,"=0",D:D,"&lt;&gt;x")</f>
        <v>2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0</v>
      </c>
      <c r="T63" s="7">
        <f t="shared" si="21"/>
        <v>1</v>
      </c>
      <c r="V63" s="9"/>
      <c r="W63" s="9"/>
      <c r="X63" s="3" t="s">
        <v>547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45069</v>
      </c>
      <c r="C64" s="2">
        <v>0.52687499999999998</v>
      </c>
      <c r="D64">
        <f>Identyfikacja!D64</f>
        <v>63</v>
      </c>
      <c r="E64" s="5" t="s">
        <v>83</v>
      </c>
      <c r="F64">
        <v>7</v>
      </c>
      <c r="G64">
        <v>0</v>
      </c>
      <c r="I64">
        <v>1</v>
      </c>
      <c r="J64">
        <v>0</v>
      </c>
      <c r="M64" s="9"/>
      <c r="N64" s="9"/>
      <c r="O64" s="3" t="s">
        <v>548</v>
      </c>
      <c r="P64" s="3">
        <f t="shared" si="20"/>
        <v>17</v>
      </c>
      <c r="Q64" s="3">
        <f>COUNTIFS(C:C,"&gt;="&amp;M56,C:C,"&lt;"&amp;N56,F:F,"=9",G:G,"=0",D:D,"&lt;&gt;x")</f>
        <v>15</v>
      </c>
      <c r="R64" s="3">
        <f>COUNTIFS(C:C,"&gt;="&amp;M56,C:C,"&lt;"&amp;N56,F:F,"=9",G:G,"=1",D:D,"&lt;&gt;x")</f>
        <v>2</v>
      </c>
      <c r="S64" s="3">
        <f>COUNTIFS(C:C,"&gt;="&amp;M56,C:C,"&lt;"&amp;N56,F:F,"=9",G:G,"=2",D:D,"&lt;&gt;x")</f>
        <v>1</v>
      </c>
      <c r="T64" s="7">
        <f t="shared" si="21"/>
        <v>0.88235294117647056</v>
      </c>
      <c r="V64" s="9"/>
      <c r="W64" s="9"/>
      <c r="X64" s="3" t="s">
        <v>549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45069</v>
      </c>
      <c r="C65" s="2">
        <v>0.52700231481481485</v>
      </c>
      <c r="D65">
        <f>Identyfikacja!D65</f>
        <v>64</v>
      </c>
      <c r="E65" s="5" t="s">
        <v>84</v>
      </c>
      <c r="F65">
        <v>8</v>
      </c>
      <c r="G65">
        <v>0</v>
      </c>
      <c r="I65">
        <v>6</v>
      </c>
      <c r="J65">
        <v>0</v>
      </c>
      <c r="M65" s="9"/>
      <c r="N65" s="9"/>
      <c r="O65" s="3" t="s">
        <v>547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45069</v>
      </c>
      <c r="C66" s="2">
        <v>0.52706018518518516</v>
      </c>
      <c r="D66">
        <f>Identyfikacja!D66</f>
        <v>65</v>
      </c>
      <c r="E66" s="5" t="s">
        <v>85</v>
      </c>
      <c r="F66">
        <v>9</v>
      </c>
      <c r="G66">
        <v>0</v>
      </c>
      <c r="I66">
        <v>4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45069</v>
      </c>
      <c r="C67" s="2">
        <v>0.52708333333333335</v>
      </c>
      <c r="D67">
        <f>Identyfikacja!D67</f>
        <v>66</v>
      </c>
      <c r="E67" s="5" t="s">
        <v>86</v>
      </c>
      <c r="F67">
        <v>7</v>
      </c>
      <c r="G67">
        <v>0</v>
      </c>
      <c r="I67">
        <v>1</v>
      </c>
      <c r="J67">
        <v>0</v>
      </c>
      <c r="M67" s="10" t="s">
        <v>550</v>
      </c>
      <c r="N67" s="10" t="s">
        <v>551</v>
      </c>
      <c r="O67" s="3" t="s">
        <v>529</v>
      </c>
      <c r="P67" s="3" t="s">
        <v>530</v>
      </c>
      <c r="Q67" s="3" t="s">
        <v>531</v>
      </c>
      <c r="R67" s="3" t="s">
        <v>532</v>
      </c>
      <c r="S67" s="3" t="s">
        <v>17</v>
      </c>
      <c r="T67" s="3" t="s">
        <v>533</v>
      </c>
      <c r="V67" s="10" t="s">
        <v>550</v>
      </c>
      <c r="W67" s="10" t="s">
        <v>551</v>
      </c>
      <c r="X67" s="3" t="s">
        <v>534</v>
      </c>
      <c r="Y67" s="3" t="s">
        <v>530</v>
      </c>
      <c r="Z67" s="3" t="s">
        <v>531</v>
      </c>
      <c r="AA67" s="3" t="s">
        <v>532</v>
      </c>
      <c r="AB67" s="3" t="s">
        <v>17</v>
      </c>
      <c r="AC67" s="3" t="s">
        <v>533</v>
      </c>
    </row>
    <row r="68" spans="1:29" x14ac:dyDescent="0.25">
      <c r="A68">
        <v>67</v>
      </c>
      <c r="B68" s="1">
        <v>45069</v>
      </c>
      <c r="C68" s="2">
        <v>0.52710648148148154</v>
      </c>
      <c r="D68">
        <f>Identyfikacja!D68</f>
        <v>67</v>
      </c>
      <c r="E68" s="5" t="s">
        <v>87</v>
      </c>
      <c r="F68">
        <v>7</v>
      </c>
      <c r="G68">
        <v>0</v>
      </c>
      <c r="I68">
        <v>1</v>
      </c>
      <c r="J68">
        <v>0</v>
      </c>
      <c r="M68" s="9"/>
      <c r="N68" s="9"/>
      <c r="O68" s="3" t="s">
        <v>535</v>
      </c>
      <c r="P68" s="3">
        <f t="shared" ref="P68:P76" si="24">Q68+R68</f>
        <v>4</v>
      </c>
      <c r="Q68" s="3">
        <f>COUNTIFS(F:F,"=6",G:G,"=0",D:D,"&lt;&gt;x")</f>
        <v>1</v>
      </c>
      <c r="R68" s="3">
        <f>COUNTIFS(F:F,"=6",G:G,"=1",D:D,"&lt;&gt;x")</f>
        <v>3</v>
      </c>
      <c r="S68" s="3">
        <f>COUNTIFS(F:F,"=6",G:G,"=2",D:D,"&lt;&gt;x")</f>
        <v>0</v>
      </c>
      <c r="T68" s="7">
        <f t="shared" ref="T68:T76" si="25">IF(P68&gt;0,Q68/P68,"-")</f>
        <v>0.25</v>
      </c>
      <c r="V68" s="9"/>
      <c r="W68" s="9"/>
      <c r="X68" s="3" t="s">
        <v>536</v>
      </c>
      <c r="Y68" s="3">
        <f t="shared" ref="Y68:Y75" si="26">Z68+AA68</f>
        <v>300</v>
      </c>
      <c r="Z68" s="3">
        <f>COUNTIFS(I:I,"=1",J:J,"=0",D:D,"&lt;&gt;x")</f>
        <v>289</v>
      </c>
      <c r="AA68" s="3">
        <f>COUNTIFS(I:I,"=1",J:J,"=1",D:D,"&lt;&gt;x")</f>
        <v>11</v>
      </c>
      <c r="AB68" s="3">
        <f>COUNTIFS(I:I,"=1",J:J,"=2",D:D,"&lt;&gt;x")</f>
        <v>2</v>
      </c>
      <c r="AC68" s="7">
        <f t="shared" ref="AC68:AC75" si="27">IF(Y68&gt;0,Z68/Y68,"-")</f>
        <v>0.96333333333333337</v>
      </c>
    </row>
    <row r="69" spans="1:29" x14ac:dyDescent="0.25">
      <c r="A69">
        <v>68</v>
      </c>
      <c r="B69" s="1">
        <v>45069</v>
      </c>
      <c r="C69" s="2">
        <v>0.52716435185185184</v>
      </c>
      <c r="D69">
        <f>Identyfikacja!D69</f>
        <v>68</v>
      </c>
      <c r="E69" s="5" t="s">
        <v>88</v>
      </c>
      <c r="F69">
        <v>7</v>
      </c>
      <c r="G69">
        <v>0</v>
      </c>
      <c r="I69">
        <v>1</v>
      </c>
      <c r="J69">
        <v>0</v>
      </c>
      <c r="M69" s="9"/>
      <c r="N69" s="9"/>
      <c r="O69" s="3" t="s">
        <v>537</v>
      </c>
      <c r="P69" s="3">
        <f t="shared" si="24"/>
        <v>0</v>
      </c>
      <c r="Q69" s="3">
        <f>COUNTIFS(F:F,"=10",G:G,"=0",D:D,"&lt;&gt;x")</f>
        <v>0</v>
      </c>
      <c r="R69" s="3">
        <f>COUNTIFS(F:F,"=10",G:G,"=1",D:D,"&lt;&gt;x")</f>
        <v>0</v>
      </c>
      <c r="S69" s="3">
        <f>COUNTIFS(F:F,"=10",G:G,"=2",D:D,"&lt;&gt;x")</f>
        <v>0</v>
      </c>
      <c r="T69" s="7" t="str">
        <f t="shared" si="25"/>
        <v>-</v>
      </c>
      <c r="V69" s="9"/>
      <c r="W69" s="9"/>
      <c r="X69" s="3" t="s">
        <v>538</v>
      </c>
      <c r="Y69" s="3">
        <f t="shared" si="26"/>
        <v>20</v>
      </c>
      <c r="Z69" s="3">
        <f>COUNTIFS(I:I,"=2",J:J,"=0",D:D,"&lt;&gt;x")</f>
        <v>17</v>
      </c>
      <c r="AA69" s="3">
        <f>COUNTIFS(I:I,"=2",J:J,"=1",D:D,"&lt;&gt;x")</f>
        <v>3</v>
      </c>
      <c r="AB69" s="3">
        <f>COUNTIFS(I:I,"=2",J:J,"=2",D:D,"&lt;&gt;x")</f>
        <v>2</v>
      </c>
      <c r="AC69" s="7">
        <f t="shared" si="27"/>
        <v>0.85</v>
      </c>
    </row>
    <row r="70" spans="1:29" x14ac:dyDescent="0.25">
      <c r="A70">
        <v>69</v>
      </c>
      <c r="B70" s="1">
        <v>45069</v>
      </c>
      <c r="C70" s="2">
        <v>0.52721064814814811</v>
      </c>
      <c r="D70">
        <f>Identyfikacja!D70</f>
        <v>69</v>
      </c>
      <c r="E70" s="5" t="s">
        <v>89</v>
      </c>
      <c r="F70">
        <v>7</v>
      </c>
      <c r="G70">
        <v>0</v>
      </c>
      <c r="I70">
        <v>1</v>
      </c>
      <c r="J70">
        <v>0</v>
      </c>
      <c r="M70" s="9"/>
      <c r="N70" s="9"/>
      <c r="O70" s="3" t="s">
        <v>539</v>
      </c>
      <c r="P70" s="3">
        <f t="shared" si="24"/>
        <v>268</v>
      </c>
      <c r="Q70" s="3">
        <f>COUNTIFS(F:F,"=7",G:G,"=0",D:D,"&lt;&gt;x")</f>
        <v>256</v>
      </c>
      <c r="R70" s="3">
        <f>COUNTIFS(F:F,"=7",G:G,"=1",D:D,"&lt;&gt;x")</f>
        <v>12</v>
      </c>
      <c r="S70" s="3">
        <f>COUNTIFS(F:F,"=7",G:G,"=2",D:D,"&lt;&gt;x")</f>
        <v>0</v>
      </c>
      <c r="T70" s="7">
        <f t="shared" si="25"/>
        <v>0.95522388059701491</v>
      </c>
      <c r="V70" s="9"/>
      <c r="W70" s="9"/>
      <c r="X70" s="3" t="s">
        <v>540</v>
      </c>
      <c r="Y70" s="3">
        <f t="shared" si="26"/>
        <v>4</v>
      </c>
      <c r="Z70" s="3">
        <f>COUNTIFS(I:I,"=3",J:J,"=0",D:D,"&lt;&gt;x")</f>
        <v>0</v>
      </c>
      <c r="AA70" s="3">
        <f>COUNTIFS(I:I,"=3",J:J,"=1",D:D,"&lt;&gt;x")</f>
        <v>4</v>
      </c>
      <c r="AB70" s="3">
        <f>COUNTIFS(I:I,"=3",J:J,"=2",D:D,"&lt;&gt;x")</f>
        <v>0</v>
      </c>
      <c r="AC70" s="7">
        <f t="shared" si="27"/>
        <v>0</v>
      </c>
    </row>
    <row r="71" spans="1:29" x14ac:dyDescent="0.25">
      <c r="A71">
        <v>70</v>
      </c>
      <c r="B71" s="1">
        <v>45069</v>
      </c>
      <c r="C71" s="2">
        <v>0.52724537037037034</v>
      </c>
      <c r="D71">
        <f>Identyfikacja!D71</f>
        <v>70</v>
      </c>
      <c r="E71" s="5" t="s">
        <v>90</v>
      </c>
      <c r="F71">
        <v>7</v>
      </c>
      <c r="G71">
        <v>0</v>
      </c>
      <c r="I71">
        <v>1</v>
      </c>
      <c r="J71">
        <v>0</v>
      </c>
      <c r="M71" s="9"/>
      <c r="N71" s="9"/>
      <c r="O71" s="3" t="s">
        <v>541</v>
      </c>
      <c r="P71" s="3">
        <f t="shared" si="24"/>
        <v>31</v>
      </c>
      <c r="Q71" s="3">
        <f>COUNTIFS(F:F,"=11",G:G,"=0",D:D,"&lt;&gt;x")</f>
        <v>23</v>
      </c>
      <c r="R71" s="3">
        <f>COUNTIFS(F:F,"=11",G:G,"=1",D:D,"&lt;&gt;x")</f>
        <v>8</v>
      </c>
      <c r="S71" s="3">
        <f>COUNTIFS(F:F,"=11",G:G,"=2",D:D,"&lt;&gt;x")</f>
        <v>1</v>
      </c>
      <c r="T71" s="7">
        <f t="shared" si="25"/>
        <v>0.74193548387096775</v>
      </c>
      <c r="V71" s="9"/>
      <c r="W71" s="9"/>
      <c r="X71" s="3" t="s">
        <v>542</v>
      </c>
      <c r="Y71" s="3">
        <f t="shared" si="26"/>
        <v>18</v>
      </c>
      <c r="Z71" s="3">
        <f>COUNTIFS(I:I,"=4",J:J,"=0",D:D,"&lt;&gt;x")</f>
        <v>17</v>
      </c>
      <c r="AA71" s="3">
        <f>COUNTIFS(I:I,"=4",J:J,"=1",D:D,"&lt;&gt;x")</f>
        <v>1</v>
      </c>
      <c r="AB71" s="3">
        <f>COUNTIFS(I:I,"=4",J:J,"=2",D:D,"&lt;&gt;x")</f>
        <v>3</v>
      </c>
      <c r="AC71" s="7">
        <f t="shared" si="27"/>
        <v>0.94444444444444442</v>
      </c>
    </row>
    <row r="72" spans="1:29" x14ac:dyDescent="0.25">
      <c r="A72">
        <v>71</v>
      </c>
      <c r="B72" s="1">
        <v>45069</v>
      </c>
      <c r="C72" s="2">
        <v>0.52726851851851853</v>
      </c>
      <c r="D72">
        <f>Identyfikacja!D72</f>
        <v>71</v>
      </c>
      <c r="E72" s="5" t="s">
        <v>91</v>
      </c>
      <c r="F72">
        <v>7</v>
      </c>
      <c r="G72">
        <v>0</v>
      </c>
      <c r="I72">
        <v>1</v>
      </c>
      <c r="J72">
        <v>0</v>
      </c>
      <c r="M72" s="9"/>
      <c r="N72" s="9"/>
      <c r="O72" s="3" t="s">
        <v>543</v>
      </c>
      <c r="P72" s="3">
        <f t="shared" si="24"/>
        <v>2</v>
      </c>
      <c r="Q72" s="3">
        <f>COUNTIFS(F:F,"=2",G:G,"=0",D:D,"&lt;&gt;x")</f>
        <v>2</v>
      </c>
      <c r="R72" s="3">
        <f>COUNTIFS(F:F,"=2",G:G,"=1",D:D,"&lt;&gt;x")</f>
        <v>0</v>
      </c>
      <c r="S72" s="3">
        <f>COUNTIFS(F:F,"=2",G:G,"=2",D:D,"&lt;&gt;x")</f>
        <v>1</v>
      </c>
      <c r="T72" s="7">
        <f t="shared" si="25"/>
        <v>1</v>
      </c>
      <c r="V72" s="9"/>
      <c r="W72" s="9"/>
      <c r="X72" s="3" t="s">
        <v>544</v>
      </c>
      <c r="Y72" s="3">
        <f t="shared" si="26"/>
        <v>128</v>
      </c>
      <c r="Z72" s="3">
        <f>COUNTIFS(I:I,"=5",J:J,"=0",D:D,"&lt;&gt;x")</f>
        <v>104</v>
      </c>
      <c r="AA72" s="3">
        <f>COUNTIFS(I:I,"=5",J:J,"=1",D:D,"&lt;&gt;x")</f>
        <v>24</v>
      </c>
      <c r="AB72" s="3">
        <f>COUNTIFS(I:I,"=5",J:J,"=2",D:D,"&lt;&gt;x")</f>
        <v>0</v>
      </c>
      <c r="AC72" s="7">
        <f t="shared" si="27"/>
        <v>0.8125</v>
      </c>
    </row>
    <row r="73" spans="1:29" x14ac:dyDescent="0.25">
      <c r="A73">
        <v>72</v>
      </c>
      <c r="B73" s="1">
        <v>45069</v>
      </c>
      <c r="C73" s="2">
        <v>0.52730324074074075</v>
      </c>
      <c r="D73">
        <f>Identyfikacja!D73</f>
        <v>72</v>
      </c>
      <c r="E73" s="5" t="s">
        <v>92</v>
      </c>
      <c r="F73">
        <v>7</v>
      </c>
      <c r="G73">
        <v>0</v>
      </c>
      <c r="I73">
        <v>1</v>
      </c>
      <c r="J73">
        <v>0</v>
      </c>
      <c r="M73" s="9"/>
      <c r="N73" s="9"/>
      <c r="O73" s="3" t="s">
        <v>545</v>
      </c>
      <c r="P73" s="3">
        <f t="shared" si="24"/>
        <v>24</v>
      </c>
      <c r="Q73" s="3">
        <f>COUNTIFS(F:F,"=3",G:G,"=0",D:D,"&lt;&gt;x")</f>
        <v>18</v>
      </c>
      <c r="R73" s="3">
        <f>COUNTIFS(F:F,"=3",G:G,"=1",D:D,"&lt;&gt;x")</f>
        <v>6</v>
      </c>
      <c r="S73" s="3">
        <f>COUNTIFS(F:F,"=3",G:G,"=2",D:D,"&lt;&gt;x")</f>
        <v>2</v>
      </c>
      <c r="T73" s="7">
        <f t="shared" si="25"/>
        <v>0.75</v>
      </c>
      <c r="V73" s="9"/>
      <c r="W73" s="9"/>
      <c r="X73" s="3" t="s">
        <v>546</v>
      </c>
      <c r="Y73" s="3">
        <f t="shared" si="26"/>
        <v>15</v>
      </c>
      <c r="Z73" s="3">
        <f>COUNTIFS(I:I,"=6",J:J,"=0",D:D,"&lt;&gt;x")</f>
        <v>15</v>
      </c>
      <c r="AA73" s="3">
        <f>COUNTIFS(I:I,"=6",J:J,"=1",D:D,"&lt;&gt;x")</f>
        <v>0</v>
      </c>
      <c r="AB73" s="3">
        <f>COUNTIFS(I:I,"=6",J:J,"=2",D:D,"&lt;&gt;x")</f>
        <v>1</v>
      </c>
      <c r="AC73" s="7">
        <f t="shared" si="27"/>
        <v>1</v>
      </c>
    </row>
    <row r="74" spans="1:29" x14ac:dyDescent="0.25">
      <c r="A74">
        <v>73</v>
      </c>
      <c r="B74" s="1">
        <v>45069</v>
      </c>
      <c r="C74" s="2">
        <v>0.52731481481481479</v>
      </c>
      <c r="D74">
        <f>Identyfikacja!D74</f>
        <v>73</v>
      </c>
      <c r="E74" s="5" t="s">
        <v>93</v>
      </c>
      <c r="F74">
        <v>7</v>
      </c>
      <c r="G74">
        <v>0</v>
      </c>
      <c r="I74">
        <v>1</v>
      </c>
      <c r="J74">
        <v>0</v>
      </c>
      <c r="M74" s="9"/>
      <c r="N74" s="9"/>
      <c r="O74" s="3" t="s">
        <v>546</v>
      </c>
      <c r="P74" s="3">
        <f t="shared" si="24"/>
        <v>15</v>
      </c>
      <c r="Q74" s="3">
        <f>COUNTIFS(F:F,"=8",G:G,"=0",D:D,"&lt;&gt;x")</f>
        <v>15</v>
      </c>
      <c r="R74" s="3">
        <f>COUNTIFS(F:F,"=8",G:G,"=1",D:D,"&lt;&gt;x")</f>
        <v>0</v>
      </c>
      <c r="S74" s="3">
        <f>COUNTIFS(F:F,"=8",G:G,"=2",D:D,"&lt;&gt;x")</f>
        <v>1</v>
      </c>
      <c r="T74" s="7">
        <f t="shared" si="25"/>
        <v>1</v>
      </c>
      <c r="V74" s="9"/>
      <c r="W74" s="9"/>
      <c r="X74" s="3" t="s">
        <v>547</v>
      </c>
      <c r="Y74" s="3">
        <f t="shared" si="26"/>
        <v>1</v>
      </c>
      <c r="Z74" s="3">
        <f>COUNTIFS(I:I,"=7",J:J,"=0",D:D,"&lt;&gt;x")</f>
        <v>1</v>
      </c>
      <c r="AA74" s="3">
        <f>COUNTIFS(I:I,"=7",J:J,"=1",D:D,"&lt;&gt;x")</f>
        <v>0</v>
      </c>
      <c r="AB74" s="3">
        <f>COUNTIFS(I:I,"=7",J:J,"=2",D:D,"&lt;&gt;x")</f>
        <v>0</v>
      </c>
      <c r="AC74" s="7">
        <f t="shared" si="27"/>
        <v>1</v>
      </c>
    </row>
    <row r="75" spans="1:29" x14ac:dyDescent="0.25">
      <c r="A75">
        <v>74</v>
      </c>
      <c r="B75" s="1">
        <v>45069</v>
      </c>
      <c r="C75" s="2">
        <v>0.52768518518518515</v>
      </c>
      <c r="D75">
        <f>Identyfikacja!D75</f>
        <v>74</v>
      </c>
      <c r="E75" s="5" t="s">
        <v>94</v>
      </c>
      <c r="F75">
        <v>9</v>
      </c>
      <c r="G75">
        <v>0</v>
      </c>
      <c r="I75">
        <v>5</v>
      </c>
      <c r="J75">
        <v>0</v>
      </c>
      <c r="M75" s="9"/>
      <c r="N75" s="9"/>
      <c r="O75" s="3" t="s">
        <v>548</v>
      </c>
      <c r="P75" s="3">
        <f t="shared" si="24"/>
        <v>146</v>
      </c>
      <c r="Q75" s="3">
        <f>COUNTIFS(F:F,"=9",G:G,"=0",D:D,"&lt;&gt;x")</f>
        <v>136</v>
      </c>
      <c r="R75" s="3">
        <f>COUNTIFS(F:F,"=9",G:G,"=1",D:D,"&lt;&gt;x")</f>
        <v>10</v>
      </c>
      <c r="S75" s="3">
        <f>COUNTIFS(F:F,"=9",G:G,"=2",D:D,"&lt;&gt;x")</f>
        <v>3</v>
      </c>
      <c r="T75" s="7">
        <f t="shared" si="25"/>
        <v>0.93150684931506844</v>
      </c>
      <c r="V75" s="9"/>
      <c r="W75" s="9"/>
      <c r="X75" s="3" t="s">
        <v>549</v>
      </c>
      <c r="Y75" s="3">
        <f t="shared" si="26"/>
        <v>4</v>
      </c>
      <c r="Z75" s="3">
        <f>COUNTIFS(I:I,"=8",J:J,"=0",D:D,"&lt;&gt;x")</f>
        <v>1</v>
      </c>
      <c r="AA75" s="3">
        <f>COUNTIFS(I:I,"=8",J:J,"=1",D:D,"&lt;&gt;x")</f>
        <v>3</v>
      </c>
      <c r="AB75" s="3">
        <f>COUNTIFS(I:I,"=8",J:J,"=2",D:D,"&lt;&gt;x")</f>
        <v>0</v>
      </c>
      <c r="AC75" s="7">
        <f t="shared" si="27"/>
        <v>0.25</v>
      </c>
    </row>
    <row r="76" spans="1:29" x14ac:dyDescent="0.25">
      <c r="A76">
        <v>75</v>
      </c>
      <c r="B76" s="1">
        <v>45069</v>
      </c>
      <c r="C76" s="2">
        <v>0.52807870370370369</v>
      </c>
      <c r="D76">
        <f>Identyfikacja!D76</f>
        <v>75</v>
      </c>
      <c r="E76" s="5" t="s">
        <v>95</v>
      </c>
      <c r="F76">
        <v>7</v>
      </c>
      <c r="G76">
        <v>0</v>
      </c>
      <c r="I76">
        <v>1</v>
      </c>
      <c r="J76">
        <v>0</v>
      </c>
      <c r="M76" s="9"/>
      <c r="N76" s="9"/>
      <c r="O76" s="3" t="s">
        <v>547</v>
      </c>
      <c r="P76" s="3">
        <f t="shared" si="24"/>
        <v>1</v>
      </c>
      <c r="Q76" s="3">
        <f>COUNTIFS(F:F,"=5",G:G,"=0",D:D,"&lt;&gt;x")</f>
        <v>1</v>
      </c>
      <c r="R76" s="3">
        <f>COUNTIFS(F:F,"=5",G:G,"=1",D:D,"&lt;&gt;x")</f>
        <v>0</v>
      </c>
      <c r="S76" s="3">
        <f>COUNTIFS(F:F,"=5",G:G,"=2",D:D,"&lt;&gt;x")</f>
        <v>0</v>
      </c>
      <c r="T76" s="7">
        <f t="shared" si="25"/>
        <v>1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45069</v>
      </c>
      <c r="C77" s="2">
        <v>0.52814814814814814</v>
      </c>
      <c r="D77">
        <f>Identyfikacja!D77</f>
        <v>76</v>
      </c>
      <c r="E77" s="5" t="s">
        <v>96</v>
      </c>
      <c r="F77">
        <v>7</v>
      </c>
      <c r="G77">
        <v>0</v>
      </c>
      <c r="I77">
        <v>1</v>
      </c>
      <c r="J77">
        <v>0</v>
      </c>
    </row>
    <row r="78" spans="1:29" x14ac:dyDescent="0.25">
      <c r="A78">
        <v>77</v>
      </c>
      <c r="B78" s="1">
        <v>45069</v>
      </c>
      <c r="C78" s="2">
        <v>0.52815972222222218</v>
      </c>
      <c r="D78">
        <f>Identyfikacja!D78</f>
        <v>77</v>
      </c>
      <c r="E78" s="5" t="s">
        <v>97</v>
      </c>
      <c r="F78">
        <v>7</v>
      </c>
      <c r="G78">
        <v>0</v>
      </c>
      <c r="I78">
        <v>1</v>
      </c>
      <c r="J78">
        <v>0</v>
      </c>
    </row>
    <row r="79" spans="1:29" x14ac:dyDescent="0.25">
      <c r="A79">
        <v>78</v>
      </c>
      <c r="B79" s="1">
        <v>45069</v>
      </c>
      <c r="C79" s="2">
        <v>0.52817129629629633</v>
      </c>
      <c r="D79">
        <f>Identyfikacja!D79</f>
        <v>78</v>
      </c>
      <c r="E79" s="5" t="s">
        <v>98</v>
      </c>
      <c r="F79">
        <v>7</v>
      </c>
      <c r="G79">
        <v>0</v>
      </c>
      <c r="I79">
        <v>1</v>
      </c>
      <c r="J79">
        <v>0</v>
      </c>
    </row>
    <row r="80" spans="1:29" x14ac:dyDescent="0.25">
      <c r="A80">
        <v>79</v>
      </c>
      <c r="B80" s="1">
        <v>45069</v>
      </c>
      <c r="C80" s="2">
        <v>0.52842592592592597</v>
      </c>
      <c r="D80">
        <f>Identyfikacja!D80</f>
        <v>79</v>
      </c>
      <c r="E80" s="5" t="s">
        <v>99</v>
      </c>
      <c r="F80">
        <v>7</v>
      </c>
      <c r="G80">
        <v>0</v>
      </c>
      <c r="I80">
        <v>1</v>
      </c>
      <c r="J80">
        <v>0</v>
      </c>
    </row>
    <row r="81" spans="1:10" x14ac:dyDescent="0.25">
      <c r="A81">
        <v>80</v>
      </c>
      <c r="B81" s="1">
        <v>45069</v>
      </c>
      <c r="C81" s="2">
        <v>0.52844907407407404</v>
      </c>
      <c r="D81">
        <f>Identyfikacja!D81</f>
        <v>80</v>
      </c>
      <c r="E81" s="5" t="s">
        <v>100</v>
      </c>
      <c r="F81">
        <v>7</v>
      </c>
      <c r="G81">
        <v>0</v>
      </c>
      <c r="I81">
        <v>1</v>
      </c>
      <c r="J81">
        <v>0</v>
      </c>
    </row>
    <row r="82" spans="1:10" x14ac:dyDescent="0.25">
      <c r="A82">
        <v>81</v>
      </c>
      <c r="B82" s="1">
        <v>45069</v>
      </c>
      <c r="C82" s="2">
        <v>0.52858796296296295</v>
      </c>
      <c r="D82">
        <f>Identyfikacja!D82</f>
        <v>81</v>
      </c>
      <c r="E82" s="5" t="s">
        <v>101</v>
      </c>
      <c r="F82">
        <v>7</v>
      </c>
      <c r="G82">
        <v>0</v>
      </c>
      <c r="I82">
        <v>1</v>
      </c>
      <c r="J82">
        <v>0</v>
      </c>
    </row>
    <row r="83" spans="1:10" x14ac:dyDescent="0.25">
      <c r="A83">
        <v>82</v>
      </c>
      <c r="B83" s="1">
        <v>45069</v>
      </c>
      <c r="C83" s="2">
        <v>0.52861111111111114</v>
      </c>
      <c r="D83">
        <f>Identyfikacja!D83</f>
        <v>82</v>
      </c>
      <c r="E83" s="5" t="s">
        <v>102</v>
      </c>
      <c r="F83">
        <v>7</v>
      </c>
      <c r="G83">
        <v>0</v>
      </c>
      <c r="I83">
        <v>1</v>
      </c>
      <c r="J83">
        <v>0</v>
      </c>
    </row>
    <row r="84" spans="1:10" x14ac:dyDescent="0.25">
      <c r="A84">
        <v>83</v>
      </c>
      <c r="B84" s="1">
        <v>45069</v>
      </c>
      <c r="C84" s="2">
        <v>0.52870370370370368</v>
      </c>
      <c r="D84">
        <f>Identyfikacja!D84</f>
        <v>83</v>
      </c>
      <c r="E84" s="5" t="s">
        <v>103</v>
      </c>
      <c r="F84">
        <v>7</v>
      </c>
      <c r="G84">
        <v>0</v>
      </c>
      <c r="I84">
        <v>1</v>
      </c>
      <c r="J84">
        <v>0</v>
      </c>
    </row>
    <row r="85" spans="1:10" x14ac:dyDescent="0.25">
      <c r="A85">
        <v>84</v>
      </c>
      <c r="B85" s="1">
        <v>45069</v>
      </c>
      <c r="C85" s="2">
        <v>0.52907407407407403</v>
      </c>
      <c r="D85">
        <f>Identyfikacja!D85</f>
        <v>84</v>
      </c>
      <c r="E85" s="5" t="s">
        <v>104</v>
      </c>
      <c r="F85">
        <v>7</v>
      </c>
      <c r="G85">
        <v>0</v>
      </c>
      <c r="I85">
        <v>1</v>
      </c>
      <c r="J85">
        <v>0</v>
      </c>
    </row>
    <row r="86" spans="1:10" x14ac:dyDescent="0.25">
      <c r="A86">
        <v>85</v>
      </c>
      <c r="B86" s="1">
        <v>45069</v>
      </c>
      <c r="C86" s="2">
        <v>0.52908564814814818</v>
      </c>
      <c r="D86">
        <f>Identyfikacja!D86</f>
        <v>85</v>
      </c>
      <c r="E86" s="5" t="s">
        <v>105</v>
      </c>
      <c r="F86">
        <v>7</v>
      </c>
      <c r="G86">
        <v>0</v>
      </c>
      <c r="I86">
        <v>1</v>
      </c>
      <c r="J86">
        <v>0</v>
      </c>
    </row>
    <row r="87" spans="1:10" x14ac:dyDescent="0.25">
      <c r="A87">
        <v>86</v>
      </c>
      <c r="B87" s="1">
        <v>45069</v>
      </c>
      <c r="C87" s="2">
        <v>0.52910879629629626</v>
      </c>
      <c r="D87">
        <f>Identyfikacja!D87</f>
        <v>86</v>
      </c>
      <c r="E87" s="5" t="s">
        <v>106</v>
      </c>
      <c r="F87">
        <v>8</v>
      </c>
      <c r="G87">
        <v>0</v>
      </c>
      <c r="I87">
        <v>6</v>
      </c>
      <c r="J87">
        <v>0</v>
      </c>
    </row>
    <row r="88" spans="1:10" x14ac:dyDescent="0.25">
      <c r="A88">
        <v>87</v>
      </c>
      <c r="B88" s="1">
        <v>45069</v>
      </c>
      <c r="C88" s="2">
        <v>0.52913194444444445</v>
      </c>
      <c r="D88">
        <f>Identyfikacja!D88</f>
        <v>87</v>
      </c>
      <c r="E88" s="5" t="s">
        <v>107</v>
      </c>
      <c r="F88">
        <v>7</v>
      </c>
      <c r="G88">
        <v>0</v>
      </c>
      <c r="I88">
        <v>1</v>
      </c>
      <c r="J88">
        <v>0</v>
      </c>
    </row>
    <row r="89" spans="1:10" x14ac:dyDescent="0.25">
      <c r="A89">
        <v>88</v>
      </c>
      <c r="B89" s="1">
        <v>45069</v>
      </c>
      <c r="C89" s="2">
        <v>0.52914351851851849</v>
      </c>
      <c r="D89">
        <f>Identyfikacja!D89</f>
        <v>88</v>
      </c>
      <c r="E89" s="5" t="s">
        <v>108</v>
      </c>
      <c r="F89">
        <v>7</v>
      </c>
      <c r="G89">
        <v>0</v>
      </c>
      <c r="I89">
        <v>1</v>
      </c>
      <c r="J89">
        <v>0</v>
      </c>
    </row>
    <row r="90" spans="1:10" x14ac:dyDescent="0.25">
      <c r="A90">
        <v>89</v>
      </c>
      <c r="B90" s="1">
        <v>45069</v>
      </c>
      <c r="C90" s="2">
        <v>0.52943287037037035</v>
      </c>
      <c r="D90">
        <f>Identyfikacja!D90</f>
        <v>89</v>
      </c>
      <c r="E90" s="5" t="s">
        <v>109</v>
      </c>
      <c r="F90">
        <v>9</v>
      </c>
      <c r="G90">
        <v>0</v>
      </c>
      <c r="I90">
        <v>5</v>
      </c>
      <c r="J90">
        <v>0</v>
      </c>
    </row>
    <row r="91" spans="1:10" x14ac:dyDescent="0.25">
      <c r="A91">
        <v>90</v>
      </c>
      <c r="B91" s="1">
        <v>45069</v>
      </c>
      <c r="C91" s="2">
        <v>0.52953703703703703</v>
      </c>
      <c r="D91">
        <f>Identyfikacja!D91</f>
        <v>90</v>
      </c>
      <c r="E91" s="5" t="s">
        <v>110</v>
      </c>
      <c r="F91">
        <v>7</v>
      </c>
      <c r="G91">
        <v>0</v>
      </c>
      <c r="I91">
        <v>1</v>
      </c>
      <c r="J91">
        <v>0</v>
      </c>
    </row>
    <row r="92" spans="1:10" x14ac:dyDescent="0.25">
      <c r="A92">
        <v>91</v>
      </c>
      <c r="B92" s="1">
        <v>45069</v>
      </c>
      <c r="C92" s="2">
        <v>0.52979166666666666</v>
      </c>
      <c r="D92">
        <f>Identyfikacja!D92</f>
        <v>91</v>
      </c>
      <c r="E92" s="5" t="s">
        <v>111</v>
      </c>
      <c r="F92">
        <v>7</v>
      </c>
      <c r="G92">
        <v>0</v>
      </c>
      <c r="I92">
        <v>1</v>
      </c>
      <c r="J92">
        <v>0</v>
      </c>
    </row>
    <row r="93" spans="1:10" x14ac:dyDescent="0.25">
      <c r="A93">
        <v>92</v>
      </c>
      <c r="B93" s="1">
        <v>45069</v>
      </c>
      <c r="C93" s="2">
        <v>0.52982638888888889</v>
      </c>
      <c r="D93">
        <f>Identyfikacja!D93</f>
        <v>92</v>
      </c>
      <c r="E93" s="5" t="s">
        <v>112</v>
      </c>
      <c r="F93">
        <v>9</v>
      </c>
      <c r="G93">
        <v>0</v>
      </c>
      <c r="I93">
        <v>5</v>
      </c>
      <c r="J93">
        <v>0</v>
      </c>
    </row>
    <row r="94" spans="1:10" x14ac:dyDescent="0.25">
      <c r="A94">
        <v>93</v>
      </c>
      <c r="B94" s="1">
        <v>45069</v>
      </c>
      <c r="C94" s="2">
        <v>0.52986111111111112</v>
      </c>
      <c r="D94">
        <f>Identyfikacja!D94</f>
        <v>93</v>
      </c>
      <c r="E94" s="5" t="s">
        <v>113</v>
      </c>
      <c r="F94">
        <v>9</v>
      </c>
      <c r="G94">
        <v>0</v>
      </c>
      <c r="I94">
        <v>5</v>
      </c>
      <c r="J94">
        <v>0</v>
      </c>
    </row>
    <row r="95" spans="1:10" x14ac:dyDescent="0.25">
      <c r="A95">
        <v>94</v>
      </c>
      <c r="B95" s="1">
        <v>45069</v>
      </c>
      <c r="C95" s="2">
        <v>0.53006944444444448</v>
      </c>
      <c r="D95">
        <f>Identyfikacja!D95</f>
        <v>94</v>
      </c>
      <c r="E95" s="5" t="s">
        <v>114</v>
      </c>
      <c r="F95">
        <v>7</v>
      </c>
      <c r="G95">
        <v>0</v>
      </c>
      <c r="I95">
        <v>1</v>
      </c>
      <c r="J95">
        <v>0</v>
      </c>
    </row>
    <row r="96" spans="1:10" x14ac:dyDescent="0.25">
      <c r="A96">
        <v>95</v>
      </c>
      <c r="B96" s="1">
        <v>45069</v>
      </c>
      <c r="C96" s="2">
        <v>0.53009259259259256</v>
      </c>
      <c r="D96">
        <f>Identyfikacja!D96</f>
        <v>95</v>
      </c>
      <c r="E96" s="5" t="s">
        <v>115</v>
      </c>
      <c r="F96">
        <v>7</v>
      </c>
      <c r="G96">
        <v>0</v>
      </c>
      <c r="I96">
        <v>1</v>
      </c>
      <c r="J96">
        <v>0</v>
      </c>
    </row>
    <row r="97" spans="1:11" x14ac:dyDescent="0.25">
      <c r="A97">
        <v>96</v>
      </c>
      <c r="B97" s="1">
        <v>45069</v>
      </c>
      <c r="C97" s="2">
        <v>0.53041666666666665</v>
      </c>
      <c r="D97">
        <f>Identyfikacja!D97</f>
        <v>96</v>
      </c>
      <c r="E97" s="5" t="s">
        <v>116</v>
      </c>
      <c r="F97">
        <v>9</v>
      </c>
      <c r="G97">
        <v>0</v>
      </c>
      <c r="I97">
        <v>5</v>
      </c>
      <c r="J97">
        <v>0</v>
      </c>
    </row>
    <row r="98" spans="1:11" x14ac:dyDescent="0.25">
      <c r="A98">
        <v>97</v>
      </c>
      <c r="B98" s="1">
        <v>45069</v>
      </c>
      <c r="C98" s="2">
        <v>0.53043981481481484</v>
      </c>
      <c r="D98">
        <f>Identyfikacja!D98</f>
        <v>97</v>
      </c>
      <c r="E98" s="5" t="s">
        <v>117</v>
      </c>
      <c r="F98">
        <v>7</v>
      </c>
      <c r="G98">
        <v>0</v>
      </c>
      <c r="I98">
        <v>1</v>
      </c>
      <c r="J98">
        <v>0</v>
      </c>
    </row>
    <row r="99" spans="1:11" x14ac:dyDescent="0.25">
      <c r="A99">
        <v>98</v>
      </c>
      <c r="B99" s="1">
        <v>45069</v>
      </c>
      <c r="C99" s="2">
        <v>0.53046296296296291</v>
      </c>
      <c r="D99">
        <f>Identyfikacja!D99</f>
        <v>98</v>
      </c>
      <c r="E99" s="5" t="s">
        <v>118</v>
      </c>
      <c r="F99">
        <v>5</v>
      </c>
      <c r="G99">
        <v>0</v>
      </c>
      <c r="I99">
        <v>7</v>
      </c>
      <c r="J99">
        <v>0</v>
      </c>
    </row>
    <row r="100" spans="1:11" x14ac:dyDescent="0.25">
      <c r="A100">
        <v>99</v>
      </c>
      <c r="B100" s="1">
        <v>45069</v>
      </c>
      <c r="C100" s="2">
        <v>0.5304861111111111</v>
      </c>
      <c r="D100">
        <f>Identyfikacja!D100</f>
        <v>99</v>
      </c>
      <c r="E100" s="5" t="s">
        <v>119</v>
      </c>
      <c r="F100">
        <v>7</v>
      </c>
      <c r="G100">
        <v>0</v>
      </c>
      <c r="I100">
        <v>1</v>
      </c>
      <c r="J100">
        <v>0</v>
      </c>
    </row>
    <row r="101" spans="1:11" x14ac:dyDescent="0.25">
      <c r="A101">
        <v>100</v>
      </c>
      <c r="B101" s="1">
        <v>45069</v>
      </c>
      <c r="C101" s="2">
        <v>0.53050925925925929</v>
      </c>
      <c r="D101">
        <f>Identyfikacja!D101</f>
        <v>100</v>
      </c>
      <c r="E101" s="5" t="s">
        <v>120</v>
      </c>
      <c r="F101">
        <v>7</v>
      </c>
      <c r="G101">
        <v>0</v>
      </c>
      <c r="I101">
        <v>1</v>
      </c>
      <c r="J101">
        <v>0</v>
      </c>
    </row>
    <row r="102" spans="1:11" x14ac:dyDescent="0.25">
      <c r="A102">
        <v>101</v>
      </c>
      <c r="B102" s="1">
        <v>45069</v>
      </c>
      <c r="C102" s="2">
        <v>0.5307291666666667</v>
      </c>
      <c r="D102">
        <f>Identyfikacja!D102</f>
        <v>101</v>
      </c>
      <c r="E102" s="5" t="s">
        <v>121</v>
      </c>
      <c r="F102">
        <v>3</v>
      </c>
      <c r="G102">
        <v>1</v>
      </c>
      <c r="H102">
        <v>9</v>
      </c>
      <c r="I102">
        <v>3</v>
      </c>
      <c r="J102">
        <v>1</v>
      </c>
      <c r="K102">
        <v>4</v>
      </c>
    </row>
    <row r="103" spans="1:11" x14ac:dyDescent="0.25">
      <c r="A103">
        <v>102</v>
      </c>
      <c r="B103" s="1">
        <v>45069</v>
      </c>
      <c r="C103" s="2">
        <v>0.53079861111111115</v>
      </c>
      <c r="D103">
        <f>Identyfikacja!D103</f>
        <v>102</v>
      </c>
      <c r="E103" s="5" t="s">
        <v>122</v>
      </c>
      <c r="F103">
        <v>3</v>
      </c>
      <c r="G103">
        <v>0</v>
      </c>
      <c r="I103">
        <v>2</v>
      </c>
      <c r="J103">
        <v>0</v>
      </c>
    </row>
    <row r="104" spans="1:11" x14ac:dyDescent="0.25">
      <c r="A104">
        <v>103</v>
      </c>
      <c r="B104" s="1">
        <v>45069</v>
      </c>
      <c r="C104" s="2">
        <v>0.53082175925925923</v>
      </c>
      <c r="D104">
        <f>Identyfikacja!D104</f>
        <v>103</v>
      </c>
      <c r="E104" s="5" t="s">
        <v>123</v>
      </c>
      <c r="F104">
        <v>11</v>
      </c>
      <c r="G104">
        <v>0</v>
      </c>
      <c r="I104">
        <v>1</v>
      </c>
      <c r="J104">
        <v>0</v>
      </c>
    </row>
    <row r="105" spans="1:11" x14ac:dyDescent="0.25">
      <c r="A105">
        <v>104</v>
      </c>
      <c r="B105" s="1">
        <v>45069</v>
      </c>
      <c r="C105" s="2">
        <v>0.53083333333333338</v>
      </c>
      <c r="D105">
        <f>Identyfikacja!D105</f>
        <v>104</v>
      </c>
      <c r="E105" s="5" t="s">
        <v>124</v>
      </c>
      <c r="F105">
        <v>8</v>
      </c>
      <c r="G105">
        <v>0</v>
      </c>
      <c r="I105">
        <v>6</v>
      </c>
      <c r="J105">
        <v>0</v>
      </c>
    </row>
    <row r="106" spans="1:11" x14ac:dyDescent="0.25">
      <c r="A106">
        <v>105</v>
      </c>
      <c r="B106" s="1">
        <v>45069</v>
      </c>
      <c r="C106" s="2">
        <v>0.53098379629629633</v>
      </c>
      <c r="D106">
        <f>Identyfikacja!D106</f>
        <v>105</v>
      </c>
      <c r="E106" s="5" t="s">
        <v>125</v>
      </c>
      <c r="F106">
        <v>11</v>
      </c>
      <c r="G106">
        <v>0</v>
      </c>
      <c r="I106">
        <v>1</v>
      </c>
      <c r="J106">
        <v>0</v>
      </c>
    </row>
    <row r="107" spans="1:11" x14ac:dyDescent="0.25">
      <c r="A107">
        <v>106</v>
      </c>
      <c r="B107" s="1">
        <v>45069</v>
      </c>
      <c r="C107" s="2">
        <v>0.53123842592592596</v>
      </c>
      <c r="D107">
        <f>Identyfikacja!D107</f>
        <v>106</v>
      </c>
      <c r="E107" s="5" t="s">
        <v>126</v>
      </c>
      <c r="F107">
        <v>9</v>
      </c>
      <c r="G107">
        <v>0</v>
      </c>
      <c r="I107">
        <v>5</v>
      </c>
      <c r="J107">
        <v>0</v>
      </c>
    </row>
    <row r="108" spans="1:11" x14ac:dyDescent="0.25">
      <c r="A108">
        <v>107</v>
      </c>
      <c r="B108" s="1">
        <v>45069</v>
      </c>
      <c r="C108" s="2">
        <v>0.53130787037037042</v>
      </c>
      <c r="D108">
        <f>Identyfikacja!D108</f>
        <v>107</v>
      </c>
      <c r="E108" s="5" t="s">
        <v>127</v>
      </c>
      <c r="F108">
        <v>9</v>
      </c>
      <c r="G108">
        <v>1</v>
      </c>
      <c r="H108">
        <v>9</v>
      </c>
      <c r="I108">
        <v>5</v>
      </c>
      <c r="J108">
        <v>1</v>
      </c>
      <c r="K108">
        <v>5</v>
      </c>
    </row>
    <row r="109" spans="1:11" x14ac:dyDescent="0.25">
      <c r="A109">
        <v>108</v>
      </c>
      <c r="B109" s="1">
        <v>45069</v>
      </c>
      <c r="C109" s="2">
        <v>0.53131944444444446</v>
      </c>
      <c r="D109">
        <f>Identyfikacja!D109</f>
        <v>108</v>
      </c>
      <c r="E109" s="5" t="s">
        <v>128</v>
      </c>
      <c r="F109">
        <v>7</v>
      </c>
      <c r="G109">
        <v>1</v>
      </c>
      <c r="H109">
        <v>9</v>
      </c>
      <c r="I109">
        <v>1</v>
      </c>
      <c r="J109">
        <v>1</v>
      </c>
      <c r="K109">
        <v>5</v>
      </c>
    </row>
    <row r="110" spans="1:11" x14ac:dyDescent="0.25">
      <c r="A110">
        <v>109</v>
      </c>
      <c r="B110" s="1">
        <v>45069</v>
      </c>
      <c r="C110" s="2">
        <v>0.53149305555555559</v>
      </c>
      <c r="D110">
        <f>Identyfikacja!D110</f>
        <v>109</v>
      </c>
      <c r="E110" s="5" t="s">
        <v>129</v>
      </c>
      <c r="F110">
        <v>7</v>
      </c>
      <c r="G110">
        <v>0</v>
      </c>
      <c r="I110">
        <v>1</v>
      </c>
      <c r="J110">
        <v>0</v>
      </c>
    </row>
    <row r="111" spans="1:11" x14ac:dyDescent="0.25">
      <c r="A111">
        <v>110</v>
      </c>
      <c r="B111" s="1">
        <v>45069</v>
      </c>
      <c r="C111" s="2">
        <v>0.53165509259259258</v>
      </c>
      <c r="D111">
        <f>Identyfikacja!D111</f>
        <v>110</v>
      </c>
      <c r="E111" s="5" t="s">
        <v>130</v>
      </c>
      <c r="F111">
        <v>9</v>
      </c>
      <c r="G111">
        <v>0</v>
      </c>
      <c r="I111">
        <v>5</v>
      </c>
      <c r="J111">
        <v>0</v>
      </c>
    </row>
    <row r="112" spans="1:11" x14ac:dyDescent="0.25">
      <c r="A112">
        <v>111</v>
      </c>
      <c r="B112" s="1">
        <v>45069</v>
      </c>
      <c r="C112" s="2">
        <v>0.53168981481481481</v>
      </c>
      <c r="D112">
        <f>Identyfikacja!D112</f>
        <v>111</v>
      </c>
      <c r="E112" s="5" t="s">
        <v>131</v>
      </c>
      <c r="F112">
        <v>11</v>
      </c>
      <c r="G112">
        <v>1</v>
      </c>
      <c r="H112">
        <v>3</v>
      </c>
      <c r="I112">
        <v>1</v>
      </c>
      <c r="J112">
        <v>1</v>
      </c>
      <c r="K112">
        <v>2</v>
      </c>
    </row>
    <row r="113" spans="1:11" x14ac:dyDescent="0.25">
      <c r="A113">
        <v>112</v>
      </c>
      <c r="B113" s="1">
        <v>45069</v>
      </c>
      <c r="C113" s="2">
        <v>0.53170138888888885</v>
      </c>
      <c r="D113">
        <f>Identyfikacja!D113</f>
        <v>112</v>
      </c>
      <c r="E113" s="5" t="s">
        <v>132</v>
      </c>
      <c r="F113">
        <v>11</v>
      </c>
      <c r="G113">
        <v>1</v>
      </c>
      <c r="H113">
        <v>11</v>
      </c>
      <c r="I113">
        <v>1</v>
      </c>
      <c r="J113">
        <v>1</v>
      </c>
      <c r="K113">
        <v>1</v>
      </c>
    </row>
    <row r="114" spans="1:11" x14ac:dyDescent="0.25">
      <c r="A114">
        <v>113</v>
      </c>
      <c r="B114" s="1">
        <v>45069</v>
      </c>
      <c r="C114" s="2">
        <v>0.53239583333333329</v>
      </c>
      <c r="D114">
        <f>Identyfikacja!D114</f>
        <v>113</v>
      </c>
      <c r="E114" s="5" t="s">
        <v>133</v>
      </c>
      <c r="F114">
        <v>9</v>
      </c>
      <c r="G114">
        <v>0</v>
      </c>
      <c r="I114">
        <v>5</v>
      </c>
      <c r="J114">
        <v>0</v>
      </c>
    </row>
    <row r="115" spans="1:11" x14ac:dyDescent="0.25">
      <c r="A115">
        <v>114</v>
      </c>
      <c r="B115" s="1">
        <v>45069</v>
      </c>
      <c r="C115" s="2">
        <v>0.5325347222222222</v>
      </c>
      <c r="D115">
        <f>Identyfikacja!D115</f>
        <v>114</v>
      </c>
      <c r="E115" s="5" t="s">
        <v>134</v>
      </c>
      <c r="F115">
        <v>9</v>
      </c>
      <c r="G115">
        <v>0</v>
      </c>
      <c r="I115">
        <v>5</v>
      </c>
      <c r="J115">
        <v>0</v>
      </c>
    </row>
    <row r="116" spans="1:11" x14ac:dyDescent="0.25">
      <c r="A116">
        <v>115</v>
      </c>
      <c r="B116" s="1">
        <v>45069</v>
      </c>
      <c r="C116" s="2">
        <v>0.53259259259259262</v>
      </c>
      <c r="D116">
        <f>Identyfikacja!D116</f>
        <v>115</v>
      </c>
      <c r="E116" s="5" t="s">
        <v>135</v>
      </c>
      <c r="F116">
        <v>9</v>
      </c>
      <c r="G116">
        <v>0</v>
      </c>
      <c r="I116">
        <v>4</v>
      </c>
      <c r="J116">
        <v>0</v>
      </c>
    </row>
    <row r="117" spans="1:11" x14ac:dyDescent="0.25">
      <c r="A117">
        <v>116</v>
      </c>
      <c r="B117" s="1">
        <v>45069</v>
      </c>
      <c r="C117" s="2">
        <v>0.5326157407407407</v>
      </c>
      <c r="D117">
        <f>Identyfikacja!D117</f>
        <v>116</v>
      </c>
      <c r="E117" s="5" t="s">
        <v>136</v>
      </c>
      <c r="F117">
        <v>9</v>
      </c>
      <c r="G117">
        <v>0</v>
      </c>
      <c r="I117">
        <v>5</v>
      </c>
      <c r="J117">
        <v>0</v>
      </c>
    </row>
    <row r="118" spans="1:11" x14ac:dyDescent="0.25">
      <c r="A118">
        <v>117</v>
      </c>
      <c r="B118" s="1">
        <v>45069</v>
      </c>
      <c r="C118" s="2">
        <v>0.53265046296296292</v>
      </c>
      <c r="D118">
        <f>Identyfikacja!D118</f>
        <v>117</v>
      </c>
      <c r="E118" s="5" t="s">
        <v>137</v>
      </c>
      <c r="F118">
        <v>9</v>
      </c>
      <c r="G118">
        <v>0</v>
      </c>
      <c r="I118">
        <v>4</v>
      </c>
      <c r="J118">
        <v>1</v>
      </c>
      <c r="K118">
        <v>4</v>
      </c>
    </row>
    <row r="119" spans="1:11" x14ac:dyDescent="0.25">
      <c r="A119">
        <v>118</v>
      </c>
      <c r="B119" s="1">
        <v>45069</v>
      </c>
      <c r="C119" s="2">
        <v>0.53268518518518515</v>
      </c>
      <c r="D119">
        <f>Identyfikacja!D119</f>
        <v>118</v>
      </c>
      <c r="E119" s="5" t="s">
        <v>138</v>
      </c>
      <c r="F119">
        <v>11</v>
      </c>
      <c r="G119">
        <v>0</v>
      </c>
      <c r="I119">
        <v>1</v>
      </c>
      <c r="J119">
        <v>0</v>
      </c>
    </row>
    <row r="120" spans="1:11" x14ac:dyDescent="0.25">
      <c r="A120">
        <v>119</v>
      </c>
      <c r="B120" s="1">
        <v>45069</v>
      </c>
      <c r="C120" s="2">
        <v>0.53284722222222225</v>
      </c>
      <c r="D120">
        <f>Identyfikacja!D120</f>
        <v>119</v>
      </c>
      <c r="E120" s="5" t="s">
        <v>139</v>
      </c>
      <c r="F120">
        <v>9</v>
      </c>
      <c r="G120">
        <v>0</v>
      </c>
      <c r="I120">
        <v>5</v>
      </c>
      <c r="J120">
        <v>0</v>
      </c>
    </row>
    <row r="121" spans="1:11" x14ac:dyDescent="0.25">
      <c r="A121">
        <v>120</v>
      </c>
      <c r="B121" s="1">
        <v>45069</v>
      </c>
      <c r="C121" s="2">
        <v>0.53290509259259256</v>
      </c>
      <c r="D121">
        <f>Identyfikacja!D121</f>
        <v>120</v>
      </c>
      <c r="E121" s="5" t="s">
        <v>140</v>
      </c>
      <c r="F121">
        <v>9</v>
      </c>
      <c r="G121">
        <v>0</v>
      </c>
      <c r="I121">
        <v>5</v>
      </c>
      <c r="J121">
        <v>0</v>
      </c>
    </row>
    <row r="122" spans="1:11" x14ac:dyDescent="0.25">
      <c r="A122">
        <v>121</v>
      </c>
      <c r="B122" s="1">
        <v>45069</v>
      </c>
      <c r="C122" s="2">
        <v>0.53297453703703701</v>
      </c>
      <c r="D122">
        <f>Identyfikacja!D122</f>
        <v>121</v>
      </c>
      <c r="E122" s="5" t="s">
        <v>141</v>
      </c>
      <c r="F122">
        <v>9</v>
      </c>
      <c r="G122">
        <v>0</v>
      </c>
      <c r="I122">
        <v>5</v>
      </c>
      <c r="J122">
        <v>0</v>
      </c>
    </row>
    <row r="123" spans="1:11" x14ac:dyDescent="0.25">
      <c r="A123">
        <v>122</v>
      </c>
      <c r="B123" s="1">
        <v>45069</v>
      </c>
      <c r="C123" s="2">
        <v>0.5329976851851852</v>
      </c>
      <c r="D123">
        <f>Identyfikacja!D123</f>
        <v>122</v>
      </c>
      <c r="E123" s="5" t="s">
        <v>142</v>
      </c>
      <c r="F123">
        <v>7</v>
      </c>
      <c r="G123">
        <v>0</v>
      </c>
      <c r="I123">
        <v>1</v>
      </c>
      <c r="J123">
        <v>0</v>
      </c>
    </row>
    <row r="124" spans="1:11" x14ac:dyDescent="0.25">
      <c r="A124">
        <v>123</v>
      </c>
      <c r="B124" s="1">
        <v>45069</v>
      </c>
      <c r="C124" s="2">
        <v>0.53304398148148147</v>
      </c>
      <c r="D124">
        <f>Identyfikacja!D124</f>
        <v>123</v>
      </c>
      <c r="E124" s="5" t="s">
        <v>143</v>
      </c>
      <c r="F124">
        <v>7</v>
      </c>
      <c r="G124">
        <v>0</v>
      </c>
      <c r="I124">
        <v>1</v>
      </c>
      <c r="J124">
        <v>0</v>
      </c>
    </row>
    <row r="125" spans="1:11" x14ac:dyDescent="0.25">
      <c r="A125">
        <v>124</v>
      </c>
      <c r="B125" s="1">
        <v>45069</v>
      </c>
      <c r="C125" s="2">
        <v>0.53337962962962959</v>
      </c>
      <c r="D125">
        <f>Identyfikacja!D125</f>
        <v>124</v>
      </c>
      <c r="E125" s="5" t="s">
        <v>144</v>
      </c>
      <c r="F125">
        <v>7</v>
      </c>
      <c r="G125">
        <v>0</v>
      </c>
      <c r="I125">
        <v>1</v>
      </c>
      <c r="J125">
        <v>0</v>
      </c>
    </row>
    <row r="126" spans="1:11" x14ac:dyDescent="0.25">
      <c r="A126">
        <v>125</v>
      </c>
      <c r="B126" s="1">
        <v>45069</v>
      </c>
      <c r="C126" s="2">
        <v>0.53353009259259254</v>
      </c>
      <c r="D126">
        <f>Identyfikacja!D126</f>
        <v>125</v>
      </c>
      <c r="E126" s="5" t="s">
        <v>145</v>
      </c>
      <c r="F126">
        <v>6</v>
      </c>
      <c r="G126">
        <v>0</v>
      </c>
      <c r="I126">
        <v>8</v>
      </c>
      <c r="J126">
        <v>0</v>
      </c>
    </row>
    <row r="127" spans="1:11" x14ac:dyDescent="0.25">
      <c r="A127">
        <v>126</v>
      </c>
      <c r="B127" s="1">
        <v>45069</v>
      </c>
      <c r="C127" s="2">
        <v>0.53356481481481477</v>
      </c>
      <c r="D127">
        <f>Identyfikacja!D127</f>
        <v>126</v>
      </c>
      <c r="E127" s="5" t="s">
        <v>146</v>
      </c>
      <c r="F127">
        <v>9</v>
      </c>
      <c r="G127">
        <v>0</v>
      </c>
      <c r="I127">
        <v>5</v>
      </c>
      <c r="J127">
        <v>0</v>
      </c>
    </row>
    <row r="128" spans="1:11" x14ac:dyDescent="0.25">
      <c r="A128">
        <v>127</v>
      </c>
      <c r="B128" s="1">
        <v>45069</v>
      </c>
      <c r="C128" s="2">
        <v>0.53364583333333337</v>
      </c>
      <c r="D128">
        <f>Identyfikacja!D128</f>
        <v>127</v>
      </c>
      <c r="E128" s="5" t="s">
        <v>147</v>
      </c>
      <c r="F128">
        <v>9</v>
      </c>
      <c r="G128">
        <v>0</v>
      </c>
      <c r="I128">
        <v>5</v>
      </c>
      <c r="J128">
        <v>0</v>
      </c>
    </row>
    <row r="129" spans="1:11" x14ac:dyDescent="0.25">
      <c r="A129">
        <v>128</v>
      </c>
      <c r="B129" s="1">
        <v>45069</v>
      </c>
      <c r="C129" s="2">
        <v>0.5336805555555556</v>
      </c>
      <c r="D129">
        <f>Identyfikacja!D129</f>
        <v>128</v>
      </c>
      <c r="E129" s="5" t="s">
        <v>148</v>
      </c>
      <c r="F129">
        <v>7</v>
      </c>
      <c r="G129">
        <v>0</v>
      </c>
      <c r="I129">
        <v>1</v>
      </c>
      <c r="J129">
        <v>0</v>
      </c>
    </row>
    <row r="130" spans="1:11" x14ac:dyDescent="0.25">
      <c r="A130">
        <v>129</v>
      </c>
      <c r="B130" s="1">
        <v>45069</v>
      </c>
      <c r="C130" s="2">
        <v>0.53372685185185187</v>
      </c>
      <c r="D130">
        <f>Identyfikacja!D130</f>
        <v>129</v>
      </c>
      <c r="E130" s="5" t="s">
        <v>149</v>
      </c>
      <c r="F130">
        <v>7</v>
      </c>
      <c r="G130">
        <v>0</v>
      </c>
      <c r="I130">
        <v>1</v>
      </c>
      <c r="J130">
        <v>0</v>
      </c>
    </row>
    <row r="131" spans="1:11" x14ac:dyDescent="0.25">
      <c r="A131">
        <v>130</v>
      </c>
      <c r="B131" s="1">
        <v>45069</v>
      </c>
      <c r="C131" s="2">
        <v>0.53373842592592591</v>
      </c>
      <c r="D131">
        <f>Identyfikacja!D131</f>
        <v>130</v>
      </c>
      <c r="E131" s="5" t="s">
        <v>150</v>
      </c>
      <c r="F131">
        <v>7</v>
      </c>
      <c r="G131">
        <v>0</v>
      </c>
      <c r="I131">
        <v>1</v>
      </c>
      <c r="J131">
        <v>0</v>
      </c>
    </row>
    <row r="132" spans="1:11" x14ac:dyDescent="0.25">
      <c r="A132">
        <v>131</v>
      </c>
      <c r="B132" s="1">
        <v>45069</v>
      </c>
      <c r="C132" s="2">
        <v>0.53388888888888886</v>
      </c>
      <c r="D132">
        <f>Identyfikacja!D132</f>
        <v>131</v>
      </c>
      <c r="E132" s="5" t="s">
        <v>151</v>
      </c>
      <c r="F132">
        <v>6</v>
      </c>
      <c r="G132">
        <v>1</v>
      </c>
      <c r="H132">
        <v>3</v>
      </c>
      <c r="I132">
        <v>8</v>
      </c>
      <c r="J132">
        <v>1</v>
      </c>
      <c r="K132">
        <v>2</v>
      </c>
    </row>
    <row r="133" spans="1:11" x14ac:dyDescent="0.25">
      <c r="A133">
        <v>132</v>
      </c>
      <c r="B133" s="1">
        <v>45069</v>
      </c>
      <c r="C133" s="2">
        <v>0.53391203703703705</v>
      </c>
      <c r="D133">
        <f>Identyfikacja!D133</f>
        <v>132</v>
      </c>
      <c r="E133" s="5" t="s">
        <v>152</v>
      </c>
      <c r="F133">
        <v>7</v>
      </c>
      <c r="G133">
        <v>0</v>
      </c>
      <c r="I133">
        <v>1</v>
      </c>
      <c r="J133">
        <v>0</v>
      </c>
    </row>
    <row r="134" spans="1:11" x14ac:dyDescent="0.25">
      <c r="A134">
        <v>133</v>
      </c>
      <c r="B134" s="1">
        <v>45069</v>
      </c>
      <c r="C134" s="2">
        <v>0.53392361111111108</v>
      </c>
      <c r="D134">
        <f>Identyfikacja!D134</f>
        <v>133</v>
      </c>
      <c r="E134" s="5" t="s">
        <v>153</v>
      </c>
      <c r="F134">
        <v>11</v>
      </c>
      <c r="G134">
        <v>1</v>
      </c>
      <c r="H134">
        <v>3</v>
      </c>
      <c r="I134">
        <v>1</v>
      </c>
      <c r="J134">
        <v>1</v>
      </c>
      <c r="K134">
        <v>2</v>
      </c>
    </row>
    <row r="135" spans="1:11" x14ac:dyDescent="0.25">
      <c r="A135">
        <v>134</v>
      </c>
      <c r="B135" s="1">
        <v>45069</v>
      </c>
      <c r="C135" s="2">
        <v>0.53393518518518523</v>
      </c>
      <c r="D135">
        <f>Identyfikacja!D135</f>
        <v>134</v>
      </c>
      <c r="E135" s="5" t="s">
        <v>154</v>
      </c>
      <c r="F135">
        <v>7</v>
      </c>
      <c r="G135">
        <v>0</v>
      </c>
      <c r="I135">
        <v>1</v>
      </c>
      <c r="J135">
        <v>0</v>
      </c>
    </row>
    <row r="136" spans="1:11" x14ac:dyDescent="0.25">
      <c r="A136">
        <v>135</v>
      </c>
      <c r="B136" s="1">
        <v>45069</v>
      </c>
      <c r="C136" s="2">
        <v>0.53394675925925927</v>
      </c>
      <c r="D136">
        <f>Identyfikacja!D136</f>
        <v>135</v>
      </c>
      <c r="E136" s="5" t="s">
        <v>155</v>
      </c>
      <c r="F136">
        <v>7</v>
      </c>
      <c r="G136">
        <v>0</v>
      </c>
      <c r="I136">
        <v>1</v>
      </c>
      <c r="J136">
        <v>0</v>
      </c>
    </row>
    <row r="137" spans="1:11" x14ac:dyDescent="0.25">
      <c r="A137">
        <v>136</v>
      </c>
      <c r="B137" s="1">
        <v>45069</v>
      </c>
      <c r="C137" s="2">
        <v>0.53415509259259264</v>
      </c>
      <c r="D137">
        <f>Identyfikacja!D137</f>
        <v>136</v>
      </c>
      <c r="E137" s="5" t="s">
        <v>156</v>
      </c>
      <c r="F137">
        <v>9</v>
      </c>
      <c r="G137">
        <v>0</v>
      </c>
      <c r="I137">
        <v>5</v>
      </c>
      <c r="J137">
        <v>0</v>
      </c>
    </row>
    <row r="138" spans="1:11" x14ac:dyDescent="0.25">
      <c r="A138">
        <v>137</v>
      </c>
      <c r="B138" s="1">
        <v>45069</v>
      </c>
      <c r="C138" s="2">
        <v>0.53417824074074072</v>
      </c>
      <c r="D138">
        <f>Identyfikacja!D138</f>
        <v>137</v>
      </c>
      <c r="E138" s="5" t="s">
        <v>157</v>
      </c>
      <c r="F138">
        <v>7</v>
      </c>
      <c r="G138">
        <v>0</v>
      </c>
      <c r="I138">
        <v>1</v>
      </c>
      <c r="J138">
        <v>0</v>
      </c>
    </row>
    <row r="139" spans="1:11" x14ac:dyDescent="0.25">
      <c r="A139">
        <v>138</v>
      </c>
      <c r="B139" s="1">
        <v>45069</v>
      </c>
      <c r="C139" s="2">
        <v>0.53447916666666662</v>
      </c>
      <c r="D139">
        <f>Identyfikacja!D139</f>
        <v>138</v>
      </c>
      <c r="E139" s="5" t="s">
        <v>158</v>
      </c>
      <c r="F139">
        <v>3</v>
      </c>
      <c r="G139">
        <v>1</v>
      </c>
      <c r="H139">
        <v>3</v>
      </c>
      <c r="I139">
        <v>2</v>
      </c>
      <c r="J139">
        <v>1</v>
      </c>
      <c r="K139">
        <v>2</v>
      </c>
    </row>
    <row r="140" spans="1:11" x14ac:dyDescent="0.25">
      <c r="A140">
        <v>139</v>
      </c>
      <c r="B140" s="1">
        <v>45069</v>
      </c>
      <c r="C140" s="2">
        <v>0.53450231481481481</v>
      </c>
      <c r="D140">
        <f>Identyfikacja!D140</f>
        <v>139</v>
      </c>
      <c r="E140" s="5" t="s">
        <v>159</v>
      </c>
      <c r="F140">
        <v>3</v>
      </c>
      <c r="G140">
        <v>0</v>
      </c>
      <c r="I140">
        <v>2</v>
      </c>
      <c r="J140">
        <v>0</v>
      </c>
    </row>
    <row r="141" spans="1:11" x14ac:dyDescent="0.25">
      <c r="A141">
        <v>140</v>
      </c>
      <c r="B141" s="1">
        <v>45069</v>
      </c>
      <c r="C141" s="2">
        <v>0.53451388888888884</v>
      </c>
      <c r="D141">
        <f>Identyfikacja!D141</f>
        <v>140</v>
      </c>
      <c r="E141" s="5" t="s">
        <v>160</v>
      </c>
      <c r="F141">
        <v>7</v>
      </c>
      <c r="G141">
        <v>0</v>
      </c>
      <c r="I141">
        <v>1</v>
      </c>
      <c r="J141">
        <v>0</v>
      </c>
    </row>
    <row r="142" spans="1:11" x14ac:dyDescent="0.25">
      <c r="A142">
        <v>141</v>
      </c>
      <c r="B142" s="1">
        <v>45069</v>
      </c>
      <c r="C142" s="2">
        <v>0.53459490740740745</v>
      </c>
      <c r="D142">
        <f>Identyfikacja!D142</f>
        <v>141</v>
      </c>
      <c r="E142" s="5" t="s">
        <v>161</v>
      </c>
      <c r="F142">
        <v>7</v>
      </c>
      <c r="G142">
        <v>0</v>
      </c>
      <c r="I142">
        <v>1</v>
      </c>
      <c r="J142">
        <v>0</v>
      </c>
    </row>
    <row r="143" spans="1:11" x14ac:dyDescent="0.25">
      <c r="A143">
        <v>142</v>
      </c>
      <c r="B143" s="1">
        <v>45069</v>
      </c>
      <c r="C143" s="2">
        <v>0.53460648148148149</v>
      </c>
      <c r="D143">
        <f>Identyfikacja!D143</f>
        <v>142</v>
      </c>
      <c r="E143" s="5" t="s">
        <v>162</v>
      </c>
      <c r="F143">
        <v>11</v>
      </c>
      <c r="G143">
        <v>0</v>
      </c>
      <c r="I143">
        <v>1</v>
      </c>
      <c r="J143">
        <v>0</v>
      </c>
    </row>
    <row r="144" spans="1:11" x14ac:dyDescent="0.25">
      <c r="A144">
        <v>143</v>
      </c>
      <c r="B144" s="1">
        <v>45069</v>
      </c>
      <c r="C144" s="2">
        <v>0.53462962962962968</v>
      </c>
      <c r="D144">
        <f>Identyfikacja!D144</f>
        <v>143</v>
      </c>
      <c r="E144" s="5" t="s">
        <v>163</v>
      </c>
      <c r="F144">
        <v>11</v>
      </c>
      <c r="G144">
        <v>1</v>
      </c>
      <c r="H144">
        <v>3</v>
      </c>
      <c r="I144">
        <v>1</v>
      </c>
      <c r="J144">
        <v>1</v>
      </c>
      <c r="K144">
        <v>2</v>
      </c>
    </row>
    <row r="145" spans="1:11" x14ac:dyDescent="0.25">
      <c r="A145">
        <v>144</v>
      </c>
      <c r="B145" s="1">
        <v>45069</v>
      </c>
      <c r="C145" s="2">
        <v>0.53483796296296293</v>
      </c>
      <c r="D145">
        <f>Identyfikacja!D145</f>
        <v>144</v>
      </c>
      <c r="E145" s="5" t="s">
        <v>164</v>
      </c>
      <c r="F145">
        <v>9</v>
      </c>
      <c r="G145">
        <v>2</v>
      </c>
      <c r="H145">
        <v>9</v>
      </c>
      <c r="I145">
        <v>4</v>
      </c>
      <c r="J145">
        <v>2</v>
      </c>
      <c r="K145">
        <v>4</v>
      </c>
    </row>
    <row r="146" spans="1:11" x14ac:dyDescent="0.25">
      <c r="A146">
        <v>145</v>
      </c>
      <c r="B146" s="1">
        <v>45069</v>
      </c>
      <c r="C146" s="2">
        <v>0.53493055555555558</v>
      </c>
      <c r="D146">
        <f>Identyfikacja!D146</f>
        <v>145</v>
      </c>
      <c r="E146" s="5" t="s">
        <v>165</v>
      </c>
      <c r="F146">
        <v>7</v>
      </c>
      <c r="G146">
        <v>0</v>
      </c>
      <c r="I146">
        <v>1</v>
      </c>
      <c r="J146">
        <v>0</v>
      </c>
    </row>
    <row r="147" spans="1:11" x14ac:dyDescent="0.25">
      <c r="A147">
        <v>146</v>
      </c>
      <c r="B147" s="1">
        <v>45069</v>
      </c>
      <c r="C147" s="2">
        <v>0.53497685185185184</v>
      </c>
      <c r="D147">
        <f>Identyfikacja!D147</f>
        <v>146</v>
      </c>
      <c r="E147" s="5" t="s">
        <v>166</v>
      </c>
      <c r="F147">
        <v>7</v>
      </c>
      <c r="G147">
        <v>0</v>
      </c>
      <c r="I147">
        <v>1</v>
      </c>
      <c r="J147">
        <v>0</v>
      </c>
    </row>
    <row r="148" spans="1:11" x14ac:dyDescent="0.25">
      <c r="A148">
        <v>147</v>
      </c>
      <c r="B148" s="1">
        <v>45069</v>
      </c>
      <c r="C148" s="2">
        <v>0.53579861111111116</v>
      </c>
      <c r="D148">
        <f>Identyfikacja!D148</f>
        <v>147</v>
      </c>
      <c r="E148" s="5" t="s">
        <v>167</v>
      </c>
      <c r="F148">
        <v>7</v>
      </c>
      <c r="G148">
        <v>0</v>
      </c>
      <c r="I148">
        <v>1</v>
      </c>
      <c r="J148">
        <v>0</v>
      </c>
    </row>
    <row r="149" spans="1:11" x14ac:dyDescent="0.25">
      <c r="A149">
        <v>148</v>
      </c>
      <c r="B149" s="1">
        <v>45069</v>
      </c>
      <c r="C149" s="2">
        <v>0.53585648148148146</v>
      </c>
      <c r="D149">
        <f>Identyfikacja!D149</f>
        <v>148</v>
      </c>
      <c r="E149" s="5" t="s">
        <v>168</v>
      </c>
      <c r="F149">
        <v>9</v>
      </c>
      <c r="G149">
        <v>1</v>
      </c>
      <c r="H149">
        <v>8</v>
      </c>
      <c r="I149">
        <v>5</v>
      </c>
      <c r="J149">
        <v>1</v>
      </c>
      <c r="K149">
        <v>6</v>
      </c>
    </row>
    <row r="150" spans="1:11" x14ac:dyDescent="0.25">
      <c r="A150">
        <v>149</v>
      </c>
      <c r="B150" s="1">
        <v>45069</v>
      </c>
      <c r="C150" s="2">
        <v>0.5358680555555555</v>
      </c>
      <c r="D150">
        <f>Identyfikacja!D150</f>
        <v>149</v>
      </c>
      <c r="E150" s="5" t="s">
        <v>169</v>
      </c>
      <c r="F150">
        <v>7</v>
      </c>
      <c r="G150">
        <v>0</v>
      </c>
      <c r="I150">
        <v>1</v>
      </c>
      <c r="J150">
        <v>0</v>
      </c>
    </row>
    <row r="151" spans="1:11" x14ac:dyDescent="0.25">
      <c r="A151">
        <v>150</v>
      </c>
      <c r="B151" s="1">
        <v>45069</v>
      </c>
      <c r="C151" s="2">
        <v>0.53601851851851856</v>
      </c>
      <c r="D151">
        <f>Identyfikacja!D151</f>
        <v>150</v>
      </c>
      <c r="E151" s="5" t="s">
        <v>170</v>
      </c>
      <c r="F151">
        <v>7</v>
      </c>
      <c r="G151">
        <v>0</v>
      </c>
      <c r="I151">
        <v>1</v>
      </c>
      <c r="J151">
        <v>0</v>
      </c>
    </row>
    <row r="152" spans="1:11" x14ac:dyDescent="0.25">
      <c r="A152">
        <v>151</v>
      </c>
      <c r="B152" s="1">
        <v>45069</v>
      </c>
      <c r="C152" s="2">
        <v>0.53607638888888887</v>
      </c>
      <c r="D152">
        <f>Identyfikacja!D152</f>
        <v>151</v>
      </c>
      <c r="E152" s="5" t="s">
        <v>171</v>
      </c>
      <c r="F152">
        <v>11</v>
      </c>
      <c r="G152">
        <v>1</v>
      </c>
      <c r="H152">
        <v>7</v>
      </c>
      <c r="I152">
        <v>1</v>
      </c>
      <c r="J152">
        <v>0</v>
      </c>
    </row>
    <row r="153" spans="1:11" x14ac:dyDescent="0.25">
      <c r="A153">
        <v>152</v>
      </c>
      <c r="B153" s="1">
        <v>45069</v>
      </c>
      <c r="C153" s="2">
        <v>0.53608796296296302</v>
      </c>
      <c r="D153">
        <f>Identyfikacja!D153</f>
        <v>152</v>
      </c>
      <c r="E153" s="5" t="s">
        <v>172</v>
      </c>
      <c r="F153">
        <v>7</v>
      </c>
      <c r="G153">
        <v>0</v>
      </c>
      <c r="I153">
        <v>1</v>
      </c>
      <c r="J153">
        <v>0</v>
      </c>
    </row>
    <row r="154" spans="1:11" x14ac:dyDescent="0.25">
      <c r="A154">
        <v>153</v>
      </c>
      <c r="B154" s="1">
        <v>45069</v>
      </c>
      <c r="C154" s="2">
        <v>0.53634259259259254</v>
      </c>
      <c r="D154">
        <f>Identyfikacja!D154</f>
        <v>153</v>
      </c>
      <c r="E154" s="5" t="s">
        <v>173</v>
      </c>
      <c r="F154">
        <v>9</v>
      </c>
      <c r="G154">
        <v>0</v>
      </c>
      <c r="I154">
        <v>5</v>
      </c>
      <c r="J154">
        <v>0</v>
      </c>
    </row>
    <row r="155" spans="1:11" x14ac:dyDescent="0.25">
      <c r="A155">
        <v>154</v>
      </c>
      <c r="B155" s="1">
        <v>45069</v>
      </c>
      <c r="C155" s="2">
        <v>0.53637731481481477</v>
      </c>
      <c r="D155">
        <f>Identyfikacja!D155</f>
        <v>154</v>
      </c>
      <c r="E155" s="5" t="s">
        <v>174</v>
      </c>
      <c r="F155">
        <v>7</v>
      </c>
      <c r="G155">
        <v>0</v>
      </c>
      <c r="I155">
        <v>1</v>
      </c>
      <c r="J155">
        <v>0</v>
      </c>
    </row>
    <row r="156" spans="1:11" x14ac:dyDescent="0.25">
      <c r="A156">
        <v>155</v>
      </c>
      <c r="B156" s="1">
        <v>45069</v>
      </c>
      <c r="C156" s="2">
        <v>0.53651620370370368</v>
      </c>
      <c r="D156">
        <f>Identyfikacja!D156</f>
        <v>155</v>
      </c>
      <c r="E156" s="5" t="s">
        <v>175</v>
      </c>
      <c r="F156">
        <v>9</v>
      </c>
      <c r="G156">
        <v>0</v>
      </c>
      <c r="I156">
        <v>4</v>
      </c>
      <c r="J156">
        <v>0</v>
      </c>
    </row>
    <row r="157" spans="1:11" x14ac:dyDescent="0.25">
      <c r="A157">
        <v>156</v>
      </c>
      <c r="B157" s="1">
        <v>45069</v>
      </c>
      <c r="C157" s="2">
        <v>0.53660879629629632</v>
      </c>
      <c r="D157">
        <f>Identyfikacja!D157</f>
        <v>156</v>
      </c>
      <c r="E157" s="5" t="s">
        <v>176</v>
      </c>
      <c r="F157">
        <v>3</v>
      </c>
      <c r="G157">
        <v>2</v>
      </c>
      <c r="H157">
        <v>3</v>
      </c>
      <c r="I157">
        <v>2</v>
      </c>
      <c r="J157">
        <v>2</v>
      </c>
      <c r="K157">
        <v>2</v>
      </c>
    </row>
    <row r="158" spans="1:11" x14ac:dyDescent="0.25">
      <c r="A158">
        <v>157</v>
      </c>
      <c r="B158" s="1">
        <v>45069</v>
      </c>
      <c r="C158" s="2">
        <v>0.53662037037037036</v>
      </c>
      <c r="D158">
        <f>Identyfikacja!D158</f>
        <v>157</v>
      </c>
      <c r="E158" s="5" t="s">
        <v>177</v>
      </c>
      <c r="F158">
        <v>7</v>
      </c>
      <c r="G158">
        <v>0</v>
      </c>
      <c r="I158">
        <v>1</v>
      </c>
      <c r="J158">
        <v>0</v>
      </c>
    </row>
    <row r="159" spans="1:11" x14ac:dyDescent="0.25">
      <c r="A159">
        <v>158</v>
      </c>
      <c r="B159" s="1">
        <v>45069</v>
      </c>
      <c r="C159" s="2">
        <v>0.53668981481481481</v>
      </c>
      <c r="D159">
        <f>Identyfikacja!D159</f>
        <v>158</v>
      </c>
      <c r="E159" s="5" t="s">
        <v>178</v>
      </c>
      <c r="F159">
        <v>9</v>
      </c>
      <c r="G159">
        <v>0</v>
      </c>
      <c r="I159">
        <v>4</v>
      </c>
      <c r="J159">
        <v>0</v>
      </c>
    </row>
    <row r="160" spans="1:11" x14ac:dyDescent="0.25">
      <c r="A160">
        <v>159</v>
      </c>
      <c r="B160" s="1">
        <v>45069</v>
      </c>
      <c r="C160" s="2">
        <v>0.53704861111111113</v>
      </c>
      <c r="D160">
        <f>Identyfikacja!D160</f>
        <v>159</v>
      </c>
      <c r="E160" s="5" t="s">
        <v>179</v>
      </c>
      <c r="F160">
        <v>2</v>
      </c>
      <c r="G160">
        <v>2</v>
      </c>
      <c r="H160">
        <v>2</v>
      </c>
      <c r="I160">
        <v>1</v>
      </c>
      <c r="J160">
        <v>2</v>
      </c>
      <c r="K160">
        <v>1</v>
      </c>
    </row>
    <row r="161" spans="1:11" x14ac:dyDescent="0.25">
      <c r="A161">
        <v>160</v>
      </c>
      <c r="B161" s="1">
        <v>45069</v>
      </c>
      <c r="C161" s="2">
        <v>0.53708333333333336</v>
      </c>
      <c r="D161">
        <f>Identyfikacja!D161</f>
        <v>160</v>
      </c>
      <c r="E161" s="5" t="s">
        <v>180</v>
      </c>
      <c r="F161">
        <v>9</v>
      </c>
      <c r="G161">
        <v>0</v>
      </c>
      <c r="I161">
        <v>4</v>
      </c>
      <c r="J161">
        <v>0</v>
      </c>
    </row>
    <row r="162" spans="1:11" x14ac:dyDescent="0.25">
      <c r="A162">
        <v>161</v>
      </c>
      <c r="B162" s="1">
        <v>45069</v>
      </c>
      <c r="C162" s="2">
        <v>0.53710648148148143</v>
      </c>
      <c r="D162">
        <f>Identyfikacja!D162</f>
        <v>161</v>
      </c>
      <c r="E162" s="5" t="s">
        <v>181</v>
      </c>
      <c r="F162">
        <v>7</v>
      </c>
      <c r="G162">
        <v>0</v>
      </c>
      <c r="I162">
        <v>1</v>
      </c>
      <c r="J162">
        <v>0</v>
      </c>
    </row>
    <row r="163" spans="1:11" x14ac:dyDescent="0.25">
      <c r="A163">
        <v>162</v>
      </c>
      <c r="B163" s="1">
        <v>45069</v>
      </c>
      <c r="C163" s="2">
        <v>0.53711805555555558</v>
      </c>
      <c r="D163">
        <f>Identyfikacja!D163</f>
        <v>162</v>
      </c>
      <c r="E163" s="5" t="s">
        <v>182</v>
      </c>
      <c r="F163">
        <v>7</v>
      </c>
      <c r="G163">
        <v>0</v>
      </c>
      <c r="I163">
        <v>1</v>
      </c>
      <c r="J163">
        <v>0</v>
      </c>
    </row>
    <row r="164" spans="1:11" x14ac:dyDescent="0.25">
      <c r="A164">
        <v>163</v>
      </c>
      <c r="B164" s="1">
        <v>45069</v>
      </c>
      <c r="C164" s="2">
        <v>0.53751157407407413</v>
      </c>
      <c r="D164">
        <f>Identyfikacja!D164</f>
        <v>163</v>
      </c>
      <c r="E164" s="5" t="s">
        <v>183</v>
      </c>
      <c r="F164">
        <v>7</v>
      </c>
      <c r="G164">
        <v>0</v>
      </c>
      <c r="I164">
        <v>1</v>
      </c>
      <c r="J164">
        <v>0</v>
      </c>
    </row>
    <row r="165" spans="1:11" x14ac:dyDescent="0.25">
      <c r="A165">
        <v>164</v>
      </c>
      <c r="B165" s="1">
        <v>45069</v>
      </c>
      <c r="C165" s="2">
        <v>0.53752314814814817</v>
      </c>
      <c r="D165">
        <f>Identyfikacja!D165</f>
        <v>164</v>
      </c>
      <c r="E165" s="5" t="s">
        <v>184</v>
      </c>
      <c r="F165">
        <v>7</v>
      </c>
      <c r="G165">
        <v>0</v>
      </c>
      <c r="I165">
        <v>1</v>
      </c>
      <c r="J165">
        <v>0</v>
      </c>
    </row>
    <row r="166" spans="1:11" x14ac:dyDescent="0.25">
      <c r="A166">
        <v>165</v>
      </c>
      <c r="B166" s="1">
        <v>45069</v>
      </c>
      <c r="C166" s="2">
        <v>0.53753472222222221</v>
      </c>
      <c r="D166">
        <f>Identyfikacja!D166</f>
        <v>165</v>
      </c>
      <c r="E166" s="5" t="s">
        <v>185</v>
      </c>
      <c r="F166">
        <v>7</v>
      </c>
      <c r="G166">
        <v>0</v>
      </c>
      <c r="I166">
        <v>1</v>
      </c>
      <c r="J166">
        <v>0</v>
      </c>
    </row>
    <row r="167" spans="1:11" x14ac:dyDescent="0.25">
      <c r="A167">
        <v>166</v>
      </c>
      <c r="B167" s="1">
        <v>45069</v>
      </c>
      <c r="C167" s="2">
        <v>0.53756944444444443</v>
      </c>
      <c r="D167">
        <f>Identyfikacja!D167</f>
        <v>166</v>
      </c>
      <c r="E167" s="5" t="s">
        <v>186</v>
      </c>
      <c r="F167">
        <v>3</v>
      </c>
      <c r="G167">
        <v>0</v>
      </c>
      <c r="I167">
        <v>2</v>
      </c>
      <c r="J167">
        <v>0</v>
      </c>
    </row>
    <row r="168" spans="1:11" x14ac:dyDescent="0.25">
      <c r="A168">
        <v>167</v>
      </c>
      <c r="B168" s="1">
        <v>45069</v>
      </c>
      <c r="C168" s="2">
        <v>0.53768518518518515</v>
      </c>
      <c r="D168" t="str">
        <f>Identyfikacja!D168</f>
        <v>x</v>
      </c>
      <c r="E168" s="5" t="s">
        <v>187</v>
      </c>
      <c r="F168">
        <v>6</v>
      </c>
      <c r="G168" t="s">
        <v>13</v>
      </c>
      <c r="I168">
        <v>8</v>
      </c>
      <c r="J168" t="s">
        <v>13</v>
      </c>
    </row>
    <row r="169" spans="1:11" x14ac:dyDescent="0.25">
      <c r="A169">
        <v>168</v>
      </c>
      <c r="B169" s="1">
        <v>45069</v>
      </c>
      <c r="C169" s="2">
        <v>0.53814814814814815</v>
      </c>
      <c r="D169">
        <f>Identyfikacja!D169</f>
        <v>167</v>
      </c>
      <c r="E169" s="5" t="s">
        <v>189</v>
      </c>
      <c r="F169">
        <v>7</v>
      </c>
      <c r="G169">
        <v>0</v>
      </c>
      <c r="I169">
        <v>1</v>
      </c>
      <c r="J169">
        <v>0</v>
      </c>
    </row>
    <row r="170" spans="1:11" x14ac:dyDescent="0.25">
      <c r="A170">
        <v>169</v>
      </c>
      <c r="B170" s="1">
        <v>45069</v>
      </c>
      <c r="C170" s="2">
        <v>0.53872685185185187</v>
      </c>
      <c r="D170">
        <f>Identyfikacja!D170</f>
        <v>168</v>
      </c>
      <c r="E170" s="5" t="s">
        <v>190</v>
      </c>
      <c r="F170">
        <v>2</v>
      </c>
      <c r="G170">
        <v>0</v>
      </c>
      <c r="I170">
        <v>1</v>
      </c>
      <c r="J170">
        <v>0</v>
      </c>
    </row>
    <row r="171" spans="1:11" x14ac:dyDescent="0.25">
      <c r="A171">
        <v>170</v>
      </c>
      <c r="B171" s="1">
        <v>45069</v>
      </c>
      <c r="C171" s="2">
        <v>0.53880787037037037</v>
      </c>
      <c r="D171">
        <f>Identyfikacja!D171</f>
        <v>169</v>
      </c>
      <c r="E171" s="5" t="s">
        <v>191</v>
      </c>
      <c r="F171">
        <v>11</v>
      </c>
      <c r="G171">
        <v>0</v>
      </c>
      <c r="I171">
        <v>1</v>
      </c>
      <c r="J171">
        <v>0</v>
      </c>
    </row>
    <row r="172" spans="1:11" x14ac:dyDescent="0.25">
      <c r="A172">
        <v>171</v>
      </c>
      <c r="B172" s="1">
        <v>45069</v>
      </c>
      <c r="C172" s="2">
        <v>0.53886574074074078</v>
      </c>
      <c r="D172">
        <f>Identyfikacja!D172</f>
        <v>170</v>
      </c>
      <c r="E172" s="5" t="s">
        <v>192</v>
      </c>
      <c r="F172">
        <v>9</v>
      </c>
      <c r="G172">
        <v>0</v>
      </c>
      <c r="I172">
        <v>5</v>
      </c>
      <c r="J172">
        <v>0</v>
      </c>
    </row>
    <row r="173" spans="1:11" x14ac:dyDescent="0.25">
      <c r="A173">
        <v>172</v>
      </c>
      <c r="B173" s="1">
        <v>45069</v>
      </c>
      <c r="C173" s="2">
        <v>0.53938657407407409</v>
      </c>
      <c r="D173">
        <f>Identyfikacja!D173</f>
        <v>171</v>
      </c>
      <c r="E173" s="5" t="s">
        <v>193</v>
      </c>
      <c r="F173">
        <v>7</v>
      </c>
      <c r="G173">
        <v>0</v>
      </c>
      <c r="I173">
        <v>1</v>
      </c>
      <c r="J173">
        <v>0</v>
      </c>
    </row>
    <row r="174" spans="1:11" x14ac:dyDescent="0.25">
      <c r="A174">
        <v>173</v>
      </c>
      <c r="B174" s="1">
        <v>45069</v>
      </c>
      <c r="C174" s="2">
        <v>0.53938657407407409</v>
      </c>
      <c r="D174">
        <f>Identyfikacja!D174</f>
        <v>172</v>
      </c>
      <c r="E174" s="5" t="s">
        <v>194</v>
      </c>
      <c r="F174">
        <v>7</v>
      </c>
      <c r="G174">
        <v>0</v>
      </c>
      <c r="I174">
        <v>1</v>
      </c>
      <c r="J174">
        <v>0</v>
      </c>
    </row>
    <row r="175" spans="1:11" x14ac:dyDescent="0.25">
      <c r="A175">
        <v>174</v>
      </c>
      <c r="B175" s="1">
        <v>45069</v>
      </c>
      <c r="C175" s="2">
        <v>0.53940972222222228</v>
      </c>
      <c r="D175">
        <f>Identyfikacja!D175</f>
        <v>173</v>
      </c>
      <c r="E175" s="5" t="s">
        <v>195</v>
      </c>
      <c r="F175">
        <v>7</v>
      </c>
      <c r="G175">
        <v>1</v>
      </c>
      <c r="H175">
        <v>11</v>
      </c>
      <c r="I175">
        <v>1</v>
      </c>
      <c r="J175">
        <v>1</v>
      </c>
      <c r="K175">
        <v>1</v>
      </c>
    </row>
    <row r="176" spans="1:11" x14ac:dyDescent="0.25">
      <c r="A176">
        <v>175</v>
      </c>
      <c r="B176" s="1">
        <v>45069</v>
      </c>
      <c r="C176" s="2">
        <v>0.53943287037037035</v>
      </c>
      <c r="D176">
        <f>Identyfikacja!D176</f>
        <v>174</v>
      </c>
      <c r="E176" s="5" t="s">
        <v>196</v>
      </c>
      <c r="F176">
        <v>7</v>
      </c>
      <c r="G176">
        <v>1</v>
      </c>
      <c r="H176">
        <v>11</v>
      </c>
      <c r="I176">
        <v>1</v>
      </c>
      <c r="J176">
        <v>0</v>
      </c>
    </row>
    <row r="177" spans="1:10" x14ac:dyDescent="0.25">
      <c r="A177">
        <v>176</v>
      </c>
      <c r="B177" s="1">
        <v>45069</v>
      </c>
      <c r="C177" s="2">
        <v>0.53953703703703704</v>
      </c>
      <c r="D177">
        <f>Identyfikacja!D177</f>
        <v>175</v>
      </c>
      <c r="E177" s="5" t="s">
        <v>197</v>
      </c>
      <c r="F177">
        <v>7</v>
      </c>
      <c r="G177">
        <v>0</v>
      </c>
      <c r="I177">
        <v>1</v>
      </c>
      <c r="J177">
        <v>0</v>
      </c>
    </row>
    <row r="178" spans="1:10" x14ac:dyDescent="0.25">
      <c r="A178">
        <v>177</v>
      </c>
      <c r="B178" s="1">
        <v>45069</v>
      </c>
      <c r="C178" s="2">
        <v>0.53964120370370372</v>
      </c>
      <c r="D178">
        <f>Identyfikacja!D178</f>
        <v>176</v>
      </c>
      <c r="E178" s="5" t="s">
        <v>198</v>
      </c>
      <c r="F178">
        <v>9</v>
      </c>
      <c r="G178">
        <v>0</v>
      </c>
      <c r="I178">
        <v>5</v>
      </c>
      <c r="J178">
        <v>0</v>
      </c>
    </row>
    <row r="179" spans="1:10" x14ac:dyDescent="0.25">
      <c r="A179">
        <v>178</v>
      </c>
      <c r="B179" s="1">
        <v>45069</v>
      </c>
      <c r="C179" s="2">
        <v>0.53984953703703709</v>
      </c>
      <c r="D179">
        <f>Identyfikacja!D179</f>
        <v>177</v>
      </c>
      <c r="E179" s="5" t="s">
        <v>199</v>
      </c>
      <c r="F179">
        <v>9</v>
      </c>
      <c r="G179">
        <v>0</v>
      </c>
      <c r="I179">
        <v>5</v>
      </c>
      <c r="J179">
        <v>0</v>
      </c>
    </row>
    <row r="180" spans="1:10" x14ac:dyDescent="0.25">
      <c r="A180">
        <v>179</v>
      </c>
      <c r="B180" s="1">
        <v>45069</v>
      </c>
      <c r="C180" s="2">
        <v>0.53991898148148143</v>
      </c>
      <c r="D180">
        <f>Identyfikacja!D180</f>
        <v>178</v>
      </c>
      <c r="E180" s="5" t="s">
        <v>200</v>
      </c>
      <c r="F180">
        <v>7</v>
      </c>
      <c r="G180">
        <v>0</v>
      </c>
      <c r="I180">
        <v>1</v>
      </c>
      <c r="J180">
        <v>0</v>
      </c>
    </row>
    <row r="181" spans="1:10" x14ac:dyDescent="0.25">
      <c r="A181">
        <v>180</v>
      </c>
      <c r="B181" s="1">
        <v>45069</v>
      </c>
      <c r="C181" s="2">
        <v>0.54063657407407406</v>
      </c>
      <c r="D181">
        <f>Identyfikacja!D181</f>
        <v>179</v>
      </c>
      <c r="E181" s="5" t="s">
        <v>201</v>
      </c>
      <c r="F181">
        <v>7</v>
      </c>
      <c r="G181">
        <v>0</v>
      </c>
      <c r="I181">
        <v>1</v>
      </c>
      <c r="J181">
        <v>0</v>
      </c>
    </row>
    <row r="182" spans="1:10" x14ac:dyDescent="0.25">
      <c r="A182">
        <v>181</v>
      </c>
      <c r="B182" s="1">
        <v>45069</v>
      </c>
      <c r="C182" s="2">
        <v>0.5406481481481481</v>
      </c>
      <c r="D182">
        <f>Identyfikacja!D182</f>
        <v>180</v>
      </c>
      <c r="E182" s="5" t="s">
        <v>202</v>
      </c>
      <c r="F182">
        <v>7</v>
      </c>
      <c r="G182">
        <v>1</v>
      </c>
      <c r="H182">
        <v>11</v>
      </c>
      <c r="I182">
        <v>1</v>
      </c>
      <c r="J182">
        <v>0</v>
      </c>
    </row>
    <row r="183" spans="1:10" x14ac:dyDescent="0.25">
      <c r="A183">
        <v>182</v>
      </c>
      <c r="B183" s="1">
        <v>45069</v>
      </c>
      <c r="C183" s="2">
        <v>0.54077546296296297</v>
      </c>
      <c r="D183">
        <f>Identyfikacja!D183</f>
        <v>181</v>
      </c>
      <c r="E183" s="5" t="s">
        <v>203</v>
      </c>
      <c r="F183">
        <v>7</v>
      </c>
      <c r="G183">
        <v>0</v>
      </c>
      <c r="I183">
        <v>1</v>
      </c>
      <c r="J183">
        <v>0</v>
      </c>
    </row>
    <row r="184" spans="1:10" x14ac:dyDescent="0.25">
      <c r="A184">
        <v>183</v>
      </c>
      <c r="B184" s="1">
        <v>45069</v>
      </c>
      <c r="C184" s="2">
        <v>0.54078703703703701</v>
      </c>
      <c r="D184">
        <f>Identyfikacja!D184</f>
        <v>182</v>
      </c>
      <c r="E184" s="5" t="s">
        <v>204</v>
      </c>
      <c r="F184">
        <v>7</v>
      </c>
      <c r="G184">
        <v>0</v>
      </c>
      <c r="I184">
        <v>1</v>
      </c>
      <c r="J184">
        <v>0</v>
      </c>
    </row>
    <row r="185" spans="1:10" x14ac:dyDescent="0.25">
      <c r="A185">
        <v>184</v>
      </c>
      <c r="B185" s="1">
        <v>45069</v>
      </c>
      <c r="C185" s="2">
        <v>0.54122685185185182</v>
      </c>
      <c r="D185">
        <f>Identyfikacja!D185</f>
        <v>183</v>
      </c>
      <c r="E185" s="5" t="s">
        <v>205</v>
      </c>
      <c r="F185">
        <v>9</v>
      </c>
      <c r="G185">
        <v>0</v>
      </c>
      <c r="I185">
        <v>4</v>
      </c>
      <c r="J185">
        <v>0</v>
      </c>
    </row>
    <row r="186" spans="1:10" x14ac:dyDescent="0.25">
      <c r="A186">
        <v>185</v>
      </c>
      <c r="B186" s="1">
        <v>45069</v>
      </c>
      <c r="C186" s="2">
        <v>0.5413310185185185</v>
      </c>
      <c r="D186">
        <f>Identyfikacja!D186</f>
        <v>184</v>
      </c>
      <c r="E186" s="5" t="s">
        <v>206</v>
      </c>
      <c r="F186">
        <v>9</v>
      </c>
      <c r="G186">
        <v>0</v>
      </c>
      <c r="I186">
        <v>4</v>
      </c>
      <c r="J186">
        <v>0</v>
      </c>
    </row>
    <row r="187" spans="1:10" x14ac:dyDescent="0.25">
      <c r="A187">
        <v>186</v>
      </c>
      <c r="B187" s="1">
        <v>45069</v>
      </c>
      <c r="C187" s="2">
        <v>0.54160879629629632</v>
      </c>
      <c r="D187">
        <f>Identyfikacja!D187</f>
        <v>185</v>
      </c>
      <c r="E187" s="5" t="s">
        <v>207</v>
      </c>
      <c r="F187">
        <v>7</v>
      </c>
      <c r="G187">
        <v>0</v>
      </c>
      <c r="I187">
        <v>1</v>
      </c>
      <c r="J187">
        <v>0</v>
      </c>
    </row>
    <row r="188" spans="1:10" x14ac:dyDescent="0.25">
      <c r="A188">
        <v>187</v>
      </c>
      <c r="B188" s="1">
        <v>45069</v>
      </c>
      <c r="C188" s="2">
        <v>0.54166666666666663</v>
      </c>
      <c r="D188">
        <f>Identyfikacja!D188</f>
        <v>186</v>
      </c>
      <c r="E188" s="5" t="s">
        <v>208</v>
      </c>
      <c r="F188">
        <v>9</v>
      </c>
      <c r="G188">
        <v>0</v>
      </c>
      <c r="I188">
        <v>5</v>
      </c>
      <c r="J188">
        <v>0</v>
      </c>
    </row>
    <row r="189" spans="1:10" x14ac:dyDescent="0.25">
      <c r="A189">
        <v>188</v>
      </c>
      <c r="B189" s="1">
        <v>45069</v>
      </c>
      <c r="C189" s="2">
        <v>0.54171296296296301</v>
      </c>
      <c r="D189">
        <f>Identyfikacja!D189</f>
        <v>187</v>
      </c>
      <c r="E189" s="5" t="s">
        <v>209</v>
      </c>
      <c r="F189">
        <v>7</v>
      </c>
      <c r="G189">
        <v>0</v>
      </c>
      <c r="I189">
        <v>1</v>
      </c>
      <c r="J189">
        <v>0</v>
      </c>
    </row>
    <row r="190" spans="1:10" x14ac:dyDescent="0.25">
      <c r="A190">
        <v>189</v>
      </c>
      <c r="B190" s="1">
        <v>45069</v>
      </c>
      <c r="C190" s="2">
        <v>0.54173611111111108</v>
      </c>
      <c r="D190">
        <f>Identyfikacja!D190</f>
        <v>188</v>
      </c>
      <c r="E190" s="5" t="s">
        <v>210</v>
      </c>
      <c r="F190">
        <v>7</v>
      </c>
      <c r="G190">
        <v>0</v>
      </c>
      <c r="I190">
        <v>1</v>
      </c>
      <c r="J190">
        <v>0</v>
      </c>
    </row>
    <row r="191" spans="1:10" x14ac:dyDescent="0.25">
      <c r="A191">
        <v>190</v>
      </c>
      <c r="B191" s="1">
        <v>45069</v>
      </c>
      <c r="C191" s="2">
        <v>0.54186342592592596</v>
      </c>
      <c r="D191">
        <f>Identyfikacja!D191</f>
        <v>189</v>
      </c>
      <c r="E191" s="5" t="s">
        <v>211</v>
      </c>
      <c r="F191">
        <v>9</v>
      </c>
      <c r="G191">
        <v>0</v>
      </c>
      <c r="I191">
        <v>4</v>
      </c>
      <c r="J191">
        <v>0</v>
      </c>
    </row>
    <row r="192" spans="1:10" x14ac:dyDescent="0.25">
      <c r="A192">
        <v>191</v>
      </c>
      <c r="B192" s="1">
        <v>45069</v>
      </c>
      <c r="C192" s="2">
        <v>0.54236111111111107</v>
      </c>
      <c r="D192">
        <f>Identyfikacja!D192</f>
        <v>190</v>
      </c>
      <c r="E192" s="5" t="s">
        <v>212</v>
      </c>
      <c r="F192">
        <v>9</v>
      </c>
      <c r="G192">
        <v>0</v>
      </c>
      <c r="I192">
        <v>4</v>
      </c>
      <c r="J192">
        <v>0</v>
      </c>
    </row>
    <row r="193" spans="1:11" x14ac:dyDescent="0.25">
      <c r="A193">
        <v>192</v>
      </c>
      <c r="B193" s="1">
        <v>45069</v>
      </c>
      <c r="C193" s="2">
        <v>0.54243055555555553</v>
      </c>
      <c r="D193">
        <f>Identyfikacja!D193</f>
        <v>191</v>
      </c>
      <c r="E193" s="5" t="s">
        <v>213</v>
      </c>
      <c r="F193">
        <v>7</v>
      </c>
      <c r="G193">
        <v>0</v>
      </c>
      <c r="I193">
        <v>1</v>
      </c>
      <c r="J193">
        <v>0</v>
      </c>
    </row>
    <row r="194" spans="1:11" x14ac:dyDescent="0.25">
      <c r="A194">
        <v>193</v>
      </c>
      <c r="B194" s="1">
        <v>45069</v>
      </c>
      <c r="C194" s="2">
        <v>0.54251157407407402</v>
      </c>
      <c r="D194">
        <f>Identyfikacja!D194</f>
        <v>192</v>
      </c>
      <c r="E194" s="5" t="s">
        <v>214</v>
      </c>
      <c r="F194">
        <v>9</v>
      </c>
      <c r="G194">
        <v>0</v>
      </c>
      <c r="I194">
        <v>5</v>
      </c>
      <c r="J194">
        <v>0</v>
      </c>
    </row>
    <row r="195" spans="1:11" x14ac:dyDescent="0.25">
      <c r="A195">
        <v>194</v>
      </c>
      <c r="B195" s="1">
        <v>45069</v>
      </c>
      <c r="C195" s="2">
        <v>0.54281250000000003</v>
      </c>
      <c r="D195">
        <f>Identyfikacja!D195</f>
        <v>193</v>
      </c>
      <c r="E195" s="5" t="s">
        <v>215</v>
      </c>
      <c r="F195">
        <v>9</v>
      </c>
      <c r="G195">
        <v>0</v>
      </c>
      <c r="I195">
        <v>5</v>
      </c>
      <c r="J195">
        <v>0</v>
      </c>
    </row>
    <row r="196" spans="1:11" x14ac:dyDescent="0.25">
      <c r="A196">
        <v>195</v>
      </c>
      <c r="B196" s="1">
        <v>45069</v>
      </c>
      <c r="C196" s="2">
        <v>0.54287037037037034</v>
      </c>
      <c r="D196">
        <f>Identyfikacja!D196</f>
        <v>194</v>
      </c>
      <c r="E196" s="5" t="s">
        <v>216</v>
      </c>
      <c r="F196">
        <v>9</v>
      </c>
      <c r="G196">
        <v>1</v>
      </c>
      <c r="H196">
        <v>8</v>
      </c>
      <c r="I196">
        <v>5</v>
      </c>
      <c r="J196">
        <v>1</v>
      </c>
      <c r="K196">
        <v>6</v>
      </c>
    </row>
    <row r="197" spans="1:11" x14ac:dyDescent="0.25">
      <c r="A197">
        <v>196</v>
      </c>
      <c r="B197" s="1">
        <v>45069</v>
      </c>
      <c r="C197" s="2">
        <v>0.54300925925925925</v>
      </c>
      <c r="D197">
        <f>Identyfikacja!D197</f>
        <v>195</v>
      </c>
      <c r="E197" s="5" t="s">
        <v>217</v>
      </c>
      <c r="F197">
        <v>7</v>
      </c>
      <c r="G197">
        <v>0</v>
      </c>
      <c r="I197">
        <v>1</v>
      </c>
      <c r="J197">
        <v>0</v>
      </c>
    </row>
    <row r="198" spans="1:11" x14ac:dyDescent="0.25">
      <c r="A198">
        <v>197</v>
      </c>
      <c r="B198" s="1">
        <v>45069</v>
      </c>
      <c r="C198" s="2">
        <v>0.54373842592592592</v>
      </c>
      <c r="D198">
        <f>Identyfikacja!D198</f>
        <v>196</v>
      </c>
      <c r="E198" s="5" t="s">
        <v>218</v>
      </c>
      <c r="F198">
        <v>7</v>
      </c>
      <c r="G198">
        <v>0</v>
      </c>
      <c r="I198">
        <v>1</v>
      </c>
      <c r="J198">
        <v>0</v>
      </c>
    </row>
    <row r="199" spans="1:11" x14ac:dyDescent="0.25">
      <c r="A199">
        <v>198</v>
      </c>
      <c r="B199" s="1">
        <v>45069</v>
      </c>
      <c r="C199" s="2">
        <v>0.54379629629629633</v>
      </c>
      <c r="D199">
        <f>Identyfikacja!D199</f>
        <v>197</v>
      </c>
      <c r="E199" s="5" t="s">
        <v>219</v>
      </c>
      <c r="F199">
        <v>7</v>
      </c>
      <c r="G199">
        <v>0</v>
      </c>
      <c r="I199">
        <v>1</v>
      </c>
      <c r="J199">
        <v>0</v>
      </c>
    </row>
    <row r="200" spans="1:11" x14ac:dyDescent="0.25">
      <c r="A200">
        <v>199</v>
      </c>
      <c r="B200" s="1">
        <v>45069</v>
      </c>
      <c r="C200" s="2">
        <v>0.54383101851851856</v>
      </c>
      <c r="D200">
        <f>Identyfikacja!D200</f>
        <v>198</v>
      </c>
      <c r="E200" s="5" t="s">
        <v>220</v>
      </c>
      <c r="F200">
        <v>9</v>
      </c>
      <c r="G200">
        <v>0</v>
      </c>
      <c r="I200">
        <v>5</v>
      </c>
      <c r="J200">
        <v>0</v>
      </c>
    </row>
    <row r="201" spans="1:11" x14ac:dyDescent="0.25">
      <c r="A201">
        <v>200</v>
      </c>
      <c r="B201" s="1">
        <v>45069</v>
      </c>
      <c r="C201" s="2">
        <v>0.54386574074074079</v>
      </c>
      <c r="D201">
        <f>Identyfikacja!D201</f>
        <v>199</v>
      </c>
      <c r="E201" s="5" t="s">
        <v>221</v>
      </c>
      <c r="F201">
        <v>7</v>
      </c>
      <c r="G201">
        <v>0</v>
      </c>
      <c r="I201">
        <v>1</v>
      </c>
      <c r="J201">
        <v>0</v>
      </c>
    </row>
    <row r="202" spans="1:11" x14ac:dyDescent="0.25">
      <c r="A202">
        <v>201</v>
      </c>
      <c r="B202" s="1">
        <v>45069</v>
      </c>
      <c r="C202" s="2">
        <v>0.54388888888888887</v>
      </c>
      <c r="D202">
        <f>Identyfikacja!D202</f>
        <v>200</v>
      </c>
      <c r="E202" s="5" t="s">
        <v>222</v>
      </c>
      <c r="F202">
        <v>3</v>
      </c>
      <c r="G202">
        <v>0</v>
      </c>
      <c r="I202">
        <v>2</v>
      </c>
      <c r="J202">
        <v>0</v>
      </c>
    </row>
    <row r="203" spans="1:11" x14ac:dyDescent="0.25">
      <c r="A203">
        <v>202</v>
      </c>
      <c r="B203" s="1">
        <v>45069</v>
      </c>
      <c r="C203" s="2">
        <v>0.54402777777777778</v>
      </c>
      <c r="D203">
        <f>Identyfikacja!D203</f>
        <v>201</v>
      </c>
      <c r="E203" s="5" t="s">
        <v>223</v>
      </c>
      <c r="F203">
        <v>9</v>
      </c>
      <c r="G203">
        <v>0</v>
      </c>
      <c r="I203">
        <v>5</v>
      </c>
      <c r="J203">
        <v>0</v>
      </c>
    </row>
    <row r="204" spans="1:11" x14ac:dyDescent="0.25">
      <c r="A204">
        <v>203</v>
      </c>
      <c r="B204" s="1">
        <v>45069</v>
      </c>
      <c r="C204" s="2">
        <v>0.5440625</v>
      </c>
      <c r="D204">
        <f>Identyfikacja!D204</f>
        <v>202</v>
      </c>
      <c r="E204" s="5" t="s">
        <v>224</v>
      </c>
      <c r="F204">
        <v>9</v>
      </c>
      <c r="G204">
        <v>0</v>
      </c>
      <c r="I204">
        <v>5</v>
      </c>
      <c r="J204">
        <v>0</v>
      </c>
    </row>
    <row r="205" spans="1:11" x14ac:dyDescent="0.25">
      <c r="A205">
        <v>204</v>
      </c>
      <c r="B205" s="1">
        <v>45069</v>
      </c>
      <c r="C205" s="2">
        <v>0.54408564814814819</v>
      </c>
      <c r="D205">
        <f>Identyfikacja!D205</f>
        <v>203</v>
      </c>
      <c r="E205" s="5" t="s">
        <v>225</v>
      </c>
      <c r="F205">
        <v>7</v>
      </c>
      <c r="G205">
        <v>0</v>
      </c>
      <c r="I205">
        <v>1</v>
      </c>
      <c r="J205">
        <v>0</v>
      </c>
    </row>
    <row r="206" spans="1:11" x14ac:dyDescent="0.25">
      <c r="A206">
        <v>205</v>
      </c>
      <c r="B206" s="1">
        <v>45069</v>
      </c>
      <c r="C206" s="2">
        <v>0.54410879629629627</v>
      </c>
      <c r="D206">
        <f>Identyfikacja!D206</f>
        <v>204</v>
      </c>
      <c r="E206" s="5" t="s">
        <v>226</v>
      </c>
      <c r="F206">
        <v>11</v>
      </c>
      <c r="G206">
        <v>0</v>
      </c>
      <c r="I206">
        <v>1</v>
      </c>
      <c r="J206">
        <v>0</v>
      </c>
    </row>
    <row r="207" spans="1:11" x14ac:dyDescent="0.25">
      <c r="A207">
        <v>206</v>
      </c>
      <c r="B207" s="1">
        <v>45069</v>
      </c>
      <c r="C207" s="2">
        <v>0.54417824074074073</v>
      </c>
      <c r="D207">
        <f>Identyfikacja!D207</f>
        <v>205</v>
      </c>
      <c r="E207" s="5" t="s">
        <v>227</v>
      </c>
      <c r="F207">
        <v>9</v>
      </c>
      <c r="G207">
        <v>0</v>
      </c>
      <c r="I207">
        <v>5</v>
      </c>
      <c r="J207">
        <v>0</v>
      </c>
    </row>
    <row r="208" spans="1:11" x14ac:dyDescent="0.25">
      <c r="A208">
        <v>207</v>
      </c>
      <c r="B208" s="1">
        <v>45069</v>
      </c>
      <c r="C208" s="2">
        <v>0.54425925925925922</v>
      </c>
      <c r="D208">
        <f>Identyfikacja!D208</f>
        <v>206</v>
      </c>
      <c r="E208" s="5" t="s">
        <v>228</v>
      </c>
      <c r="F208">
        <v>7</v>
      </c>
      <c r="G208">
        <v>0</v>
      </c>
      <c r="I208">
        <v>1</v>
      </c>
      <c r="J208">
        <v>0</v>
      </c>
    </row>
    <row r="209" spans="1:11" x14ac:dyDescent="0.25">
      <c r="A209">
        <v>208</v>
      </c>
      <c r="B209" s="1">
        <v>45069</v>
      </c>
      <c r="C209" s="2">
        <v>0.54435185185185186</v>
      </c>
      <c r="D209">
        <f>Identyfikacja!D209</f>
        <v>207</v>
      </c>
      <c r="E209" s="5" t="s">
        <v>229</v>
      </c>
      <c r="F209">
        <v>7</v>
      </c>
      <c r="G209">
        <v>0</v>
      </c>
      <c r="I209">
        <v>1</v>
      </c>
      <c r="J209">
        <v>0</v>
      </c>
    </row>
    <row r="210" spans="1:11" x14ac:dyDescent="0.25">
      <c r="A210">
        <v>209</v>
      </c>
      <c r="B210" s="1">
        <v>45069</v>
      </c>
      <c r="C210" s="2">
        <v>0.54439814814814813</v>
      </c>
      <c r="D210">
        <f>Identyfikacja!D210</f>
        <v>208</v>
      </c>
      <c r="E210" s="5" t="s">
        <v>230</v>
      </c>
      <c r="F210">
        <v>7</v>
      </c>
      <c r="G210">
        <v>0</v>
      </c>
      <c r="I210">
        <v>1</v>
      </c>
      <c r="J210">
        <v>0</v>
      </c>
    </row>
    <row r="211" spans="1:11" x14ac:dyDescent="0.25">
      <c r="A211">
        <v>210</v>
      </c>
      <c r="B211" s="1">
        <v>45069</v>
      </c>
      <c r="C211" s="2">
        <v>0.54445601851851855</v>
      </c>
      <c r="D211">
        <f>Identyfikacja!D211</f>
        <v>209</v>
      </c>
      <c r="E211" s="5" t="s">
        <v>231</v>
      </c>
      <c r="F211">
        <v>7</v>
      </c>
      <c r="G211">
        <v>0</v>
      </c>
      <c r="I211">
        <v>1</v>
      </c>
      <c r="J211">
        <v>0</v>
      </c>
    </row>
    <row r="212" spans="1:11" x14ac:dyDescent="0.25">
      <c r="A212">
        <v>211</v>
      </c>
      <c r="B212" s="1">
        <v>45069</v>
      </c>
      <c r="C212" s="2">
        <v>0.54446759259259259</v>
      </c>
      <c r="D212">
        <f>Identyfikacja!D212</f>
        <v>210</v>
      </c>
      <c r="E212" s="5" t="s">
        <v>232</v>
      </c>
      <c r="F212">
        <v>7</v>
      </c>
      <c r="G212">
        <v>0</v>
      </c>
      <c r="I212">
        <v>1</v>
      </c>
      <c r="J212">
        <v>0</v>
      </c>
    </row>
    <row r="213" spans="1:11" x14ac:dyDescent="0.25">
      <c r="A213">
        <v>212</v>
      </c>
      <c r="B213" s="1">
        <v>45069</v>
      </c>
      <c r="C213" s="2">
        <v>0.54449074074074078</v>
      </c>
      <c r="D213">
        <f>Identyfikacja!D213</f>
        <v>211</v>
      </c>
      <c r="E213" s="5" t="s">
        <v>233</v>
      </c>
      <c r="F213">
        <v>7</v>
      </c>
      <c r="G213">
        <v>0</v>
      </c>
      <c r="I213">
        <v>1</v>
      </c>
      <c r="J213">
        <v>0</v>
      </c>
    </row>
    <row r="214" spans="1:11" x14ac:dyDescent="0.25">
      <c r="A214">
        <v>213</v>
      </c>
      <c r="B214" s="1">
        <v>45069</v>
      </c>
      <c r="C214" s="2">
        <v>0.5446064814814815</v>
      </c>
      <c r="D214">
        <f>Identyfikacja!D214</f>
        <v>212</v>
      </c>
      <c r="E214" s="5" t="s">
        <v>234</v>
      </c>
      <c r="F214">
        <v>7</v>
      </c>
      <c r="G214">
        <v>0</v>
      </c>
      <c r="I214">
        <v>1</v>
      </c>
      <c r="J214">
        <v>0</v>
      </c>
    </row>
    <row r="215" spans="1:11" x14ac:dyDescent="0.25">
      <c r="A215">
        <v>214</v>
      </c>
      <c r="B215" s="1">
        <v>45069</v>
      </c>
      <c r="C215" s="2">
        <v>0.54475694444444445</v>
      </c>
      <c r="D215">
        <f>Identyfikacja!D215</f>
        <v>213</v>
      </c>
      <c r="E215" s="5" t="s">
        <v>235</v>
      </c>
      <c r="F215">
        <v>11</v>
      </c>
      <c r="G215">
        <v>0</v>
      </c>
      <c r="I215">
        <v>1</v>
      </c>
      <c r="J215">
        <v>0</v>
      </c>
    </row>
    <row r="216" spans="1:11" x14ac:dyDescent="0.25">
      <c r="A216">
        <v>215</v>
      </c>
      <c r="B216" s="1">
        <v>45069</v>
      </c>
      <c r="C216" s="2">
        <v>0.54484953703703709</v>
      </c>
      <c r="D216">
        <f>Identyfikacja!D216</f>
        <v>214</v>
      </c>
      <c r="E216" s="5" t="s">
        <v>236</v>
      </c>
      <c r="F216">
        <v>7</v>
      </c>
      <c r="G216">
        <v>0</v>
      </c>
      <c r="I216">
        <v>1</v>
      </c>
      <c r="J216">
        <v>0</v>
      </c>
    </row>
    <row r="217" spans="1:11" x14ac:dyDescent="0.25">
      <c r="A217">
        <v>216</v>
      </c>
      <c r="B217" s="1">
        <v>45069</v>
      </c>
      <c r="C217" s="2">
        <v>0.54486111111111113</v>
      </c>
      <c r="D217">
        <f>Identyfikacja!D217</f>
        <v>215</v>
      </c>
      <c r="E217" s="5" t="s">
        <v>237</v>
      </c>
      <c r="F217">
        <v>7</v>
      </c>
      <c r="G217">
        <v>0</v>
      </c>
      <c r="I217">
        <v>1</v>
      </c>
      <c r="J217">
        <v>0</v>
      </c>
    </row>
    <row r="218" spans="1:11" x14ac:dyDescent="0.25">
      <c r="A218">
        <v>217</v>
      </c>
      <c r="B218" s="1">
        <v>45069</v>
      </c>
      <c r="C218" s="2">
        <v>0.54487268518518517</v>
      </c>
      <c r="D218">
        <f>Identyfikacja!D218</f>
        <v>216</v>
      </c>
      <c r="E218" s="5" t="s">
        <v>238</v>
      </c>
      <c r="F218">
        <v>7</v>
      </c>
      <c r="G218">
        <v>0</v>
      </c>
      <c r="I218">
        <v>1</v>
      </c>
      <c r="J218">
        <v>0</v>
      </c>
    </row>
    <row r="219" spans="1:11" x14ac:dyDescent="0.25">
      <c r="A219">
        <v>218</v>
      </c>
      <c r="B219" s="1">
        <v>45069</v>
      </c>
      <c r="C219" s="2">
        <v>0.54494212962962962</v>
      </c>
      <c r="D219">
        <f>Identyfikacja!D219</f>
        <v>217</v>
      </c>
      <c r="E219" s="5" t="s">
        <v>239</v>
      </c>
      <c r="F219">
        <v>7</v>
      </c>
      <c r="G219">
        <v>0</v>
      </c>
      <c r="I219">
        <v>1</v>
      </c>
      <c r="J219">
        <v>0</v>
      </c>
    </row>
    <row r="220" spans="1:11" x14ac:dyDescent="0.25">
      <c r="A220">
        <v>219</v>
      </c>
      <c r="B220" s="1">
        <v>45069</v>
      </c>
      <c r="C220" s="2">
        <v>0.54535879629629624</v>
      </c>
      <c r="D220">
        <f>Identyfikacja!D220</f>
        <v>218</v>
      </c>
      <c r="E220" s="5" t="s">
        <v>240</v>
      </c>
      <c r="F220">
        <v>9</v>
      </c>
      <c r="G220">
        <v>0</v>
      </c>
      <c r="I220">
        <v>5</v>
      </c>
      <c r="J220">
        <v>0</v>
      </c>
    </row>
    <row r="221" spans="1:11" x14ac:dyDescent="0.25">
      <c r="A221">
        <v>220</v>
      </c>
      <c r="B221" s="1">
        <v>45069</v>
      </c>
      <c r="C221" s="2">
        <v>0.54539351851851847</v>
      </c>
      <c r="D221">
        <f>Identyfikacja!D221</f>
        <v>219</v>
      </c>
      <c r="E221" s="5" t="s">
        <v>241</v>
      </c>
      <c r="F221">
        <v>8</v>
      </c>
      <c r="G221">
        <v>2</v>
      </c>
      <c r="H221">
        <v>8</v>
      </c>
      <c r="I221">
        <v>6</v>
      </c>
      <c r="J221">
        <v>2</v>
      </c>
      <c r="K221">
        <v>6</v>
      </c>
    </row>
    <row r="222" spans="1:11" x14ac:dyDescent="0.25">
      <c r="A222">
        <v>221</v>
      </c>
      <c r="B222" s="1">
        <v>45069</v>
      </c>
      <c r="C222" s="2">
        <v>0.54543981481481485</v>
      </c>
      <c r="D222">
        <f>Identyfikacja!D222</f>
        <v>220</v>
      </c>
      <c r="E222" s="5" t="s">
        <v>242</v>
      </c>
      <c r="F222">
        <v>7</v>
      </c>
      <c r="G222">
        <v>0</v>
      </c>
      <c r="I222">
        <v>1</v>
      </c>
      <c r="J222">
        <v>0</v>
      </c>
    </row>
    <row r="223" spans="1:11" x14ac:dyDescent="0.25">
      <c r="A223">
        <v>222</v>
      </c>
      <c r="B223" s="1">
        <v>45069</v>
      </c>
      <c r="C223" s="2">
        <v>0.54561342592592588</v>
      </c>
      <c r="D223">
        <f>Identyfikacja!D223</f>
        <v>221</v>
      </c>
      <c r="E223" s="5" t="s">
        <v>243</v>
      </c>
      <c r="F223">
        <v>9</v>
      </c>
      <c r="G223">
        <v>0</v>
      </c>
      <c r="I223">
        <v>5</v>
      </c>
      <c r="J223">
        <v>0</v>
      </c>
    </row>
    <row r="224" spans="1:11" x14ac:dyDescent="0.25">
      <c r="A224">
        <v>223</v>
      </c>
      <c r="B224" s="1">
        <v>45069</v>
      </c>
      <c r="C224" s="2">
        <v>0.54592592592592593</v>
      </c>
      <c r="D224">
        <f>Identyfikacja!D224</f>
        <v>222</v>
      </c>
      <c r="E224" s="5" t="s">
        <v>244</v>
      </c>
      <c r="F224">
        <v>7</v>
      </c>
      <c r="G224">
        <v>0</v>
      </c>
      <c r="I224">
        <v>1</v>
      </c>
      <c r="J224">
        <v>0</v>
      </c>
    </row>
    <row r="225" spans="1:11" x14ac:dyDescent="0.25">
      <c r="A225">
        <v>224</v>
      </c>
      <c r="B225" s="1">
        <v>45069</v>
      </c>
      <c r="C225" s="2">
        <v>0.54599537037037038</v>
      </c>
      <c r="D225">
        <f>Identyfikacja!D225</f>
        <v>223</v>
      </c>
      <c r="E225" s="5" t="s">
        <v>245</v>
      </c>
      <c r="F225">
        <v>7</v>
      </c>
      <c r="G225">
        <v>0</v>
      </c>
      <c r="I225">
        <v>1</v>
      </c>
      <c r="J225">
        <v>0</v>
      </c>
    </row>
    <row r="226" spans="1:11" x14ac:dyDescent="0.25">
      <c r="A226">
        <v>225</v>
      </c>
      <c r="B226" s="1">
        <v>45069</v>
      </c>
      <c r="C226" s="2">
        <v>0.54604166666666665</v>
      </c>
      <c r="D226">
        <f>Identyfikacja!D226</f>
        <v>224</v>
      </c>
      <c r="E226" s="5" t="s">
        <v>246</v>
      </c>
      <c r="F226">
        <v>7</v>
      </c>
      <c r="G226">
        <v>0</v>
      </c>
      <c r="I226">
        <v>1</v>
      </c>
      <c r="J226">
        <v>0</v>
      </c>
    </row>
    <row r="227" spans="1:11" x14ac:dyDescent="0.25">
      <c r="A227">
        <v>226</v>
      </c>
      <c r="B227" s="1">
        <v>45069</v>
      </c>
      <c r="C227" s="2">
        <v>0.54612268518518514</v>
      </c>
      <c r="D227">
        <f>Identyfikacja!D227</f>
        <v>225</v>
      </c>
      <c r="E227" s="5" t="s">
        <v>247</v>
      </c>
      <c r="F227">
        <v>3</v>
      </c>
      <c r="G227">
        <v>0</v>
      </c>
      <c r="I227">
        <v>2</v>
      </c>
      <c r="J227">
        <v>0</v>
      </c>
    </row>
    <row r="228" spans="1:11" x14ac:dyDescent="0.25">
      <c r="A228">
        <v>227</v>
      </c>
      <c r="B228" s="1">
        <v>45069</v>
      </c>
      <c r="C228" s="2">
        <v>0.54630787037037032</v>
      </c>
      <c r="D228">
        <f>Identyfikacja!D228</f>
        <v>226</v>
      </c>
      <c r="E228" s="5" t="s">
        <v>248</v>
      </c>
      <c r="F228">
        <v>7</v>
      </c>
      <c r="G228">
        <v>0</v>
      </c>
      <c r="I228">
        <v>1</v>
      </c>
      <c r="J228">
        <v>0</v>
      </c>
    </row>
    <row r="229" spans="1:11" x14ac:dyDescent="0.25">
      <c r="A229">
        <v>228</v>
      </c>
      <c r="B229" s="1">
        <v>45069</v>
      </c>
      <c r="C229" s="2">
        <v>0.54636574074074074</v>
      </c>
      <c r="D229">
        <f>Identyfikacja!D229</f>
        <v>227</v>
      </c>
      <c r="E229" s="5" t="s">
        <v>249</v>
      </c>
      <c r="F229">
        <v>7</v>
      </c>
      <c r="G229">
        <v>1</v>
      </c>
      <c r="H229">
        <v>11</v>
      </c>
      <c r="I229">
        <v>1</v>
      </c>
      <c r="J229">
        <v>0</v>
      </c>
    </row>
    <row r="230" spans="1:11" x14ac:dyDescent="0.25">
      <c r="A230">
        <v>229</v>
      </c>
      <c r="B230" s="1">
        <v>45069</v>
      </c>
      <c r="C230" s="2">
        <v>0.54704861111111114</v>
      </c>
      <c r="D230">
        <f>Identyfikacja!D230</f>
        <v>228</v>
      </c>
      <c r="E230" s="5" t="s">
        <v>250</v>
      </c>
      <c r="F230">
        <v>7</v>
      </c>
      <c r="G230">
        <v>0</v>
      </c>
      <c r="I230">
        <v>1</v>
      </c>
      <c r="J230">
        <v>0</v>
      </c>
    </row>
    <row r="231" spans="1:11" x14ac:dyDescent="0.25">
      <c r="A231">
        <v>230</v>
      </c>
      <c r="B231" s="1">
        <v>45069</v>
      </c>
      <c r="C231" s="2">
        <v>0.54723379629629632</v>
      </c>
      <c r="D231">
        <f>Identyfikacja!D231</f>
        <v>229</v>
      </c>
      <c r="E231" s="5" t="s">
        <v>251</v>
      </c>
      <c r="F231">
        <v>9</v>
      </c>
      <c r="G231">
        <v>0</v>
      </c>
      <c r="I231">
        <v>5</v>
      </c>
      <c r="J231">
        <v>0</v>
      </c>
    </row>
    <row r="232" spans="1:11" x14ac:dyDescent="0.25">
      <c r="A232">
        <v>231</v>
      </c>
      <c r="B232" s="1">
        <v>45069</v>
      </c>
      <c r="C232" s="2">
        <v>0.54726851851851854</v>
      </c>
      <c r="D232">
        <f>Identyfikacja!D232</f>
        <v>230</v>
      </c>
      <c r="E232" s="5" t="s">
        <v>252</v>
      </c>
      <c r="F232">
        <v>9</v>
      </c>
      <c r="G232">
        <v>0</v>
      </c>
      <c r="I232">
        <v>5</v>
      </c>
      <c r="J232">
        <v>0</v>
      </c>
    </row>
    <row r="233" spans="1:11" x14ac:dyDescent="0.25">
      <c r="A233">
        <v>232</v>
      </c>
      <c r="B233" s="1">
        <v>45069</v>
      </c>
      <c r="C233" s="2">
        <v>0.54736111111111108</v>
      </c>
      <c r="D233">
        <f>Identyfikacja!D233</f>
        <v>231</v>
      </c>
      <c r="E233" s="5" t="s">
        <v>253</v>
      </c>
      <c r="F233">
        <v>9</v>
      </c>
      <c r="G233">
        <v>0</v>
      </c>
      <c r="I233">
        <v>5</v>
      </c>
      <c r="J233">
        <v>0</v>
      </c>
    </row>
    <row r="234" spans="1:11" x14ac:dyDescent="0.25">
      <c r="A234">
        <v>233</v>
      </c>
      <c r="B234" s="1">
        <v>45069</v>
      </c>
      <c r="C234" s="2">
        <v>0.54740740740740745</v>
      </c>
      <c r="D234">
        <f>Identyfikacja!D234</f>
        <v>232</v>
      </c>
      <c r="E234" s="5" t="s">
        <v>254</v>
      </c>
      <c r="F234">
        <v>9</v>
      </c>
      <c r="G234">
        <v>0</v>
      </c>
      <c r="I234">
        <v>5</v>
      </c>
      <c r="J234">
        <v>1</v>
      </c>
      <c r="K234">
        <v>4</v>
      </c>
    </row>
    <row r="235" spans="1:11" x14ac:dyDescent="0.25">
      <c r="A235">
        <v>234</v>
      </c>
      <c r="B235" s="1">
        <v>45069</v>
      </c>
      <c r="C235" s="2">
        <v>0.54743055555555553</v>
      </c>
      <c r="D235">
        <f>Identyfikacja!D235</f>
        <v>233</v>
      </c>
      <c r="E235" s="5" t="s">
        <v>255</v>
      </c>
      <c r="F235">
        <v>9</v>
      </c>
      <c r="G235">
        <v>0</v>
      </c>
      <c r="I235">
        <v>5</v>
      </c>
      <c r="J235">
        <v>0</v>
      </c>
    </row>
    <row r="236" spans="1:11" x14ac:dyDescent="0.25">
      <c r="A236">
        <v>235</v>
      </c>
      <c r="B236" s="1">
        <v>45069</v>
      </c>
      <c r="C236" s="2">
        <v>0.54746527777777776</v>
      </c>
      <c r="D236">
        <f>Identyfikacja!D236</f>
        <v>234</v>
      </c>
      <c r="E236" s="5" t="s">
        <v>256</v>
      </c>
      <c r="F236">
        <v>8</v>
      </c>
      <c r="G236">
        <v>0</v>
      </c>
      <c r="I236">
        <v>6</v>
      </c>
      <c r="J236">
        <v>0</v>
      </c>
    </row>
    <row r="237" spans="1:11" x14ac:dyDescent="0.25">
      <c r="A237">
        <v>236</v>
      </c>
      <c r="B237" s="1">
        <v>45069</v>
      </c>
      <c r="C237" s="2">
        <v>0.54749999999999999</v>
      </c>
      <c r="D237">
        <f>Identyfikacja!D237</f>
        <v>235</v>
      </c>
      <c r="E237" s="5" t="s">
        <v>257</v>
      </c>
      <c r="F237">
        <v>7</v>
      </c>
      <c r="G237">
        <v>0</v>
      </c>
      <c r="I237">
        <v>1</v>
      </c>
      <c r="J237">
        <v>0</v>
      </c>
    </row>
    <row r="238" spans="1:11" x14ac:dyDescent="0.25">
      <c r="A238">
        <v>237</v>
      </c>
      <c r="B238" s="1">
        <v>45069</v>
      </c>
      <c r="C238" s="2">
        <v>0.54758101851851848</v>
      </c>
      <c r="D238">
        <f>Identyfikacja!D238</f>
        <v>236</v>
      </c>
      <c r="E238" s="5" t="s">
        <v>258</v>
      </c>
      <c r="F238">
        <v>9</v>
      </c>
      <c r="G238">
        <v>0</v>
      </c>
      <c r="I238">
        <v>5</v>
      </c>
      <c r="J238">
        <v>0</v>
      </c>
    </row>
    <row r="239" spans="1:11" x14ac:dyDescent="0.25">
      <c r="A239">
        <v>238</v>
      </c>
      <c r="B239" s="1">
        <v>45069</v>
      </c>
      <c r="C239" s="2">
        <v>0.54762731481481486</v>
      </c>
      <c r="D239">
        <f>Identyfikacja!D239</f>
        <v>237</v>
      </c>
      <c r="E239" s="5" t="s">
        <v>259</v>
      </c>
      <c r="F239">
        <v>7</v>
      </c>
      <c r="G239">
        <v>0</v>
      </c>
      <c r="I239">
        <v>1</v>
      </c>
      <c r="J239">
        <v>0</v>
      </c>
    </row>
    <row r="240" spans="1:11" x14ac:dyDescent="0.25">
      <c r="A240">
        <v>239</v>
      </c>
      <c r="B240" s="1">
        <v>45069</v>
      </c>
      <c r="C240" s="2">
        <v>0.54765046296296294</v>
      </c>
      <c r="D240">
        <f>Identyfikacja!D240</f>
        <v>238</v>
      </c>
      <c r="E240" s="5" t="s">
        <v>260</v>
      </c>
      <c r="F240">
        <v>7</v>
      </c>
      <c r="G240">
        <v>0</v>
      </c>
      <c r="I240">
        <v>1</v>
      </c>
      <c r="J240">
        <v>0</v>
      </c>
    </row>
    <row r="241" spans="1:11" x14ac:dyDescent="0.25">
      <c r="A241">
        <v>240</v>
      </c>
      <c r="B241" s="1">
        <v>45069</v>
      </c>
      <c r="C241" s="2">
        <v>0.54795138888888884</v>
      </c>
      <c r="D241">
        <f>Identyfikacja!D241</f>
        <v>239</v>
      </c>
      <c r="E241" s="5" t="s">
        <v>261</v>
      </c>
      <c r="F241">
        <v>9</v>
      </c>
      <c r="G241">
        <v>0</v>
      </c>
      <c r="I241">
        <v>5</v>
      </c>
      <c r="J241">
        <v>0</v>
      </c>
    </row>
    <row r="242" spans="1:11" x14ac:dyDescent="0.25">
      <c r="A242">
        <v>241</v>
      </c>
      <c r="B242" s="1">
        <v>45069</v>
      </c>
      <c r="C242" s="2">
        <v>0.54797453703703702</v>
      </c>
      <c r="D242">
        <f>Identyfikacja!D242</f>
        <v>240</v>
      </c>
      <c r="E242" s="5" t="s">
        <v>262</v>
      </c>
      <c r="F242">
        <v>7</v>
      </c>
      <c r="G242">
        <v>0</v>
      </c>
      <c r="I242">
        <v>1</v>
      </c>
      <c r="J242">
        <v>0</v>
      </c>
    </row>
    <row r="243" spans="1:11" x14ac:dyDescent="0.25">
      <c r="A243">
        <v>242</v>
      </c>
      <c r="B243" s="1">
        <v>45069</v>
      </c>
      <c r="C243" s="2">
        <v>0.5481018518518519</v>
      </c>
      <c r="D243">
        <f>Identyfikacja!D243</f>
        <v>241</v>
      </c>
      <c r="E243" s="5" t="s">
        <v>263</v>
      </c>
      <c r="F243">
        <v>9</v>
      </c>
      <c r="G243">
        <v>0</v>
      </c>
      <c r="I243">
        <v>4</v>
      </c>
      <c r="J243">
        <v>0</v>
      </c>
    </row>
    <row r="244" spans="1:11" x14ac:dyDescent="0.25">
      <c r="A244">
        <v>243</v>
      </c>
      <c r="B244" s="1">
        <v>45069</v>
      </c>
      <c r="C244" s="2">
        <v>0.54828703703703707</v>
      </c>
      <c r="D244">
        <f>Identyfikacja!D244</f>
        <v>242</v>
      </c>
      <c r="E244" s="5" t="s">
        <v>264</v>
      </c>
      <c r="F244">
        <v>9</v>
      </c>
      <c r="G244">
        <v>1</v>
      </c>
      <c r="H244">
        <v>3</v>
      </c>
      <c r="I244">
        <v>5</v>
      </c>
      <c r="J244">
        <v>1</v>
      </c>
      <c r="K244">
        <v>2</v>
      </c>
    </row>
    <row r="245" spans="1:11" x14ac:dyDescent="0.25">
      <c r="A245">
        <v>244</v>
      </c>
      <c r="B245" s="1">
        <v>45069</v>
      </c>
      <c r="C245" s="2">
        <v>0.54828703703703707</v>
      </c>
      <c r="D245" t="str">
        <f>Identyfikacja!D245</f>
        <v>f</v>
      </c>
      <c r="E245" s="5"/>
      <c r="F245">
        <v>6</v>
      </c>
      <c r="G245" t="s">
        <v>265</v>
      </c>
      <c r="I245">
        <v>8</v>
      </c>
      <c r="J245" t="s">
        <v>265</v>
      </c>
    </row>
    <row r="246" spans="1:11" x14ac:dyDescent="0.25">
      <c r="A246">
        <v>245</v>
      </c>
      <c r="B246" s="1">
        <v>45069</v>
      </c>
      <c r="C246" s="2">
        <v>0.54831018518518515</v>
      </c>
      <c r="D246">
        <f>Identyfikacja!D246</f>
        <v>243</v>
      </c>
      <c r="E246" s="5" t="s">
        <v>267</v>
      </c>
      <c r="F246">
        <v>7</v>
      </c>
      <c r="G246">
        <v>0</v>
      </c>
      <c r="I246">
        <v>1</v>
      </c>
      <c r="J246">
        <v>0</v>
      </c>
    </row>
    <row r="247" spans="1:11" x14ac:dyDescent="0.25">
      <c r="A247">
        <v>246</v>
      </c>
      <c r="B247" s="1">
        <v>45069</v>
      </c>
      <c r="C247" s="2">
        <v>0.54833333333333334</v>
      </c>
      <c r="D247">
        <f>Identyfikacja!D247</f>
        <v>244</v>
      </c>
      <c r="E247" s="5" t="s">
        <v>268</v>
      </c>
      <c r="F247">
        <v>9</v>
      </c>
      <c r="G247">
        <v>0</v>
      </c>
      <c r="I247">
        <v>5</v>
      </c>
      <c r="J247">
        <v>0</v>
      </c>
    </row>
    <row r="248" spans="1:11" x14ac:dyDescent="0.25">
      <c r="A248">
        <v>247</v>
      </c>
      <c r="B248" s="1">
        <v>45069</v>
      </c>
      <c r="C248" s="2">
        <v>0.54839120370370376</v>
      </c>
      <c r="D248">
        <f>Identyfikacja!D248</f>
        <v>245</v>
      </c>
      <c r="E248" s="5" t="s">
        <v>269</v>
      </c>
      <c r="F248">
        <v>9</v>
      </c>
      <c r="G248">
        <v>0</v>
      </c>
      <c r="I248">
        <v>5</v>
      </c>
      <c r="J248">
        <v>0</v>
      </c>
    </row>
    <row r="249" spans="1:11" x14ac:dyDescent="0.25">
      <c r="A249">
        <v>248</v>
      </c>
      <c r="B249" s="1">
        <v>45069</v>
      </c>
      <c r="C249" s="2">
        <v>0.54842592592592587</v>
      </c>
      <c r="D249">
        <f>Identyfikacja!D249</f>
        <v>246</v>
      </c>
      <c r="E249" s="5" t="s">
        <v>270</v>
      </c>
      <c r="F249">
        <v>9</v>
      </c>
      <c r="G249">
        <v>0</v>
      </c>
      <c r="I249">
        <v>5</v>
      </c>
      <c r="J249">
        <v>0</v>
      </c>
    </row>
    <row r="250" spans="1:11" x14ac:dyDescent="0.25">
      <c r="A250">
        <v>249</v>
      </c>
      <c r="B250" s="1">
        <v>45069</v>
      </c>
      <c r="C250" s="2">
        <v>0.54873842592592592</v>
      </c>
      <c r="D250">
        <f>Identyfikacja!D250</f>
        <v>247</v>
      </c>
      <c r="E250" s="5" t="s">
        <v>271</v>
      </c>
      <c r="F250">
        <v>7</v>
      </c>
      <c r="G250">
        <v>0</v>
      </c>
      <c r="I250">
        <v>1</v>
      </c>
      <c r="J250">
        <v>0</v>
      </c>
    </row>
    <row r="251" spans="1:11" x14ac:dyDescent="0.25">
      <c r="A251">
        <v>250</v>
      </c>
      <c r="B251" s="1">
        <v>45069</v>
      </c>
      <c r="C251" s="2">
        <v>0.54874999999999996</v>
      </c>
      <c r="D251">
        <f>Identyfikacja!D251</f>
        <v>248</v>
      </c>
      <c r="E251" s="5" t="s">
        <v>272</v>
      </c>
      <c r="F251">
        <v>7</v>
      </c>
      <c r="G251">
        <v>0</v>
      </c>
      <c r="I251">
        <v>1</v>
      </c>
      <c r="J251">
        <v>0</v>
      </c>
    </row>
    <row r="252" spans="1:11" x14ac:dyDescent="0.25">
      <c r="A252">
        <v>251</v>
      </c>
      <c r="B252" s="1">
        <v>45069</v>
      </c>
      <c r="C252" s="2">
        <v>0.54894675925925929</v>
      </c>
      <c r="D252">
        <f>Identyfikacja!D252</f>
        <v>249</v>
      </c>
      <c r="E252" s="5" t="s">
        <v>273</v>
      </c>
      <c r="F252">
        <v>7</v>
      </c>
      <c r="G252">
        <v>0</v>
      </c>
      <c r="I252">
        <v>1</v>
      </c>
      <c r="J252">
        <v>0</v>
      </c>
    </row>
    <row r="253" spans="1:11" x14ac:dyDescent="0.25">
      <c r="A253">
        <v>252</v>
      </c>
      <c r="B253" s="1">
        <v>45069</v>
      </c>
      <c r="C253" s="2">
        <v>0.54912037037037043</v>
      </c>
      <c r="D253">
        <f>Identyfikacja!D253</f>
        <v>250</v>
      </c>
      <c r="E253" s="5" t="s">
        <v>274</v>
      </c>
      <c r="F253">
        <v>9</v>
      </c>
      <c r="G253">
        <v>0</v>
      </c>
      <c r="I253">
        <v>5</v>
      </c>
      <c r="J253">
        <v>0</v>
      </c>
    </row>
    <row r="254" spans="1:11" x14ac:dyDescent="0.25">
      <c r="A254">
        <v>253</v>
      </c>
      <c r="B254" s="1">
        <v>45069</v>
      </c>
      <c r="C254" s="2">
        <v>0.54931712962962964</v>
      </c>
      <c r="D254">
        <f>Identyfikacja!D254</f>
        <v>251</v>
      </c>
      <c r="E254" s="5" t="s">
        <v>275</v>
      </c>
      <c r="F254">
        <v>7</v>
      </c>
      <c r="G254">
        <v>0</v>
      </c>
      <c r="I254">
        <v>1</v>
      </c>
      <c r="J254">
        <v>0</v>
      </c>
    </row>
    <row r="255" spans="1:11" x14ac:dyDescent="0.25">
      <c r="A255">
        <v>254</v>
      </c>
      <c r="B255" s="1">
        <v>45069</v>
      </c>
      <c r="C255" s="2">
        <v>0.54934027777777783</v>
      </c>
      <c r="D255">
        <f>Identyfikacja!D255</f>
        <v>252</v>
      </c>
      <c r="E255" s="5" t="s">
        <v>276</v>
      </c>
      <c r="F255">
        <v>7</v>
      </c>
      <c r="G255">
        <v>0</v>
      </c>
      <c r="I255">
        <v>1</v>
      </c>
      <c r="J255">
        <v>0</v>
      </c>
    </row>
    <row r="256" spans="1:11" x14ac:dyDescent="0.25">
      <c r="A256">
        <v>255</v>
      </c>
      <c r="B256" s="1">
        <v>45069</v>
      </c>
      <c r="C256" s="2">
        <v>0.54936342592592591</v>
      </c>
      <c r="D256">
        <f>Identyfikacja!D256</f>
        <v>253</v>
      </c>
      <c r="E256" s="5" t="s">
        <v>277</v>
      </c>
      <c r="F256">
        <v>7</v>
      </c>
      <c r="G256">
        <v>0</v>
      </c>
      <c r="I256">
        <v>1</v>
      </c>
      <c r="J256">
        <v>0</v>
      </c>
    </row>
    <row r="257" spans="1:11" x14ac:dyDescent="0.25">
      <c r="A257">
        <v>256</v>
      </c>
      <c r="B257" s="1">
        <v>45069</v>
      </c>
      <c r="C257" s="2">
        <v>0.54956018518518523</v>
      </c>
      <c r="D257">
        <f>Identyfikacja!D257</f>
        <v>254</v>
      </c>
      <c r="E257" s="5" t="s">
        <v>278</v>
      </c>
      <c r="F257">
        <v>9</v>
      </c>
      <c r="G257">
        <v>0</v>
      </c>
      <c r="I257">
        <v>5</v>
      </c>
      <c r="J257">
        <v>0</v>
      </c>
    </row>
    <row r="258" spans="1:11" x14ac:dyDescent="0.25">
      <c r="A258">
        <v>257</v>
      </c>
      <c r="B258" s="1">
        <v>45069</v>
      </c>
      <c r="C258" s="2">
        <v>0.54959490740740746</v>
      </c>
      <c r="D258">
        <f>Identyfikacja!D258</f>
        <v>255</v>
      </c>
      <c r="E258" s="5" t="s">
        <v>279</v>
      </c>
      <c r="F258">
        <v>9</v>
      </c>
      <c r="G258">
        <v>0</v>
      </c>
      <c r="I258">
        <v>5</v>
      </c>
      <c r="J258">
        <v>0</v>
      </c>
    </row>
    <row r="259" spans="1:11" x14ac:dyDescent="0.25">
      <c r="A259">
        <v>258</v>
      </c>
      <c r="B259" s="1">
        <v>45069</v>
      </c>
      <c r="C259" s="2">
        <v>0.54962962962962958</v>
      </c>
      <c r="D259">
        <f>Identyfikacja!D259</f>
        <v>256</v>
      </c>
      <c r="E259" s="5" t="s">
        <v>280</v>
      </c>
      <c r="F259">
        <v>9</v>
      </c>
      <c r="G259">
        <v>0</v>
      </c>
      <c r="I259">
        <v>4</v>
      </c>
      <c r="J259">
        <v>0</v>
      </c>
    </row>
    <row r="260" spans="1:11" x14ac:dyDescent="0.25">
      <c r="A260">
        <v>259</v>
      </c>
      <c r="B260" s="1">
        <v>45069</v>
      </c>
      <c r="C260" s="2">
        <v>0.5496875</v>
      </c>
      <c r="D260">
        <f>Identyfikacja!D260</f>
        <v>257</v>
      </c>
      <c r="E260" s="5" t="s">
        <v>281</v>
      </c>
      <c r="F260">
        <v>9</v>
      </c>
      <c r="G260">
        <v>0</v>
      </c>
      <c r="I260">
        <v>4</v>
      </c>
      <c r="J260">
        <v>0</v>
      </c>
    </row>
    <row r="261" spans="1:11" x14ac:dyDescent="0.25">
      <c r="A261">
        <v>260</v>
      </c>
      <c r="B261" s="1">
        <v>45069</v>
      </c>
      <c r="C261" s="2">
        <v>0.54974537037037041</v>
      </c>
      <c r="D261">
        <f>Identyfikacja!D261</f>
        <v>258</v>
      </c>
      <c r="E261" s="5" t="s">
        <v>282</v>
      </c>
      <c r="F261">
        <v>3</v>
      </c>
      <c r="G261">
        <v>0</v>
      </c>
      <c r="I261">
        <v>2</v>
      </c>
      <c r="J261">
        <v>0</v>
      </c>
    </row>
    <row r="262" spans="1:11" x14ac:dyDescent="0.25">
      <c r="A262">
        <v>261</v>
      </c>
      <c r="B262" s="1">
        <v>45069</v>
      </c>
      <c r="C262" s="2">
        <v>0.5499074074074074</v>
      </c>
      <c r="D262">
        <f>Identyfikacja!D262</f>
        <v>259</v>
      </c>
      <c r="E262" s="5" t="s">
        <v>283</v>
      </c>
      <c r="F262">
        <v>9</v>
      </c>
      <c r="G262">
        <v>0</v>
      </c>
      <c r="I262">
        <v>5</v>
      </c>
      <c r="J262">
        <v>0</v>
      </c>
    </row>
    <row r="263" spans="1:11" x14ac:dyDescent="0.25">
      <c r="A263">
        <v>262</v>
      </c>
      <c r="B263" s="1">
        <v>45069</v>
      </c>
      <c r="C263" s="2">
        <v>0.54993055555555559</v>
      </c>
      <c r="D263">
        <f>Identyfikacja!D263</f>
        <v>260</v>
      </c>
      <c r="E263" s="5" t="s">
        <v>284</v>
      </c>
      <c r="F263">
        <v>7</v>
      </c>
      <c r="G263">
        <v>0</v>
      </c>
      <c r="I263">
        <v>1</v>
      </c>
      <c r="J263">
        <v>0</v>
      </c>
    </row>
    <row r="264" spans="1:11" x14ac:dyDescent="0.25">
      <c r="A264">
        <v>263</v>
      </c>
      <c r="B264" s="1">
        <v>45069</v>
      </c>
      <c r="C264" s="2">
        <v>0.54995370370370367</v>
      </c>
      <c r="D264">
        <f>Identyfikacja!D264</f>
        <v>261</v>
      </c>
      <c r="E264" s="5" t="s">
        <v>285</v>
      </c>
      <c r="F264">
        <v>9</v>
      </c>
      <c r="G264">
        <v>0</v>
      </c>
      <c r="I264">
        <v>5</v>
      </c>
      <c r="J264">
        <v>0</v>
      </c>
    </row>
    <row r="265" spans="1:11" x14ac:dyDescent="0.25">
      <c r="A265">
        <v>264</v>
      </c>
      <c r="B265" s="1">
        <v>45069</v>
      </c>
      <c r="C265" s="2">
        <v>0.54998842592592589</v>
      </c>
      <c r="D265">
        <f>Identyfikacja!D265</f>
        <v>262</v>
      </c>
      <c r="E265" s="5" t="s">
        <v>286</v>
      </c>
      <c r="F265">
        <v>7</v>
      </c>
      <c r="G265">
        <v>0</v>
      </c>
      <c r="I265">
        <v>1</v>
      </c>
      <c r="J265">
        <v>0</v>
      </c>
    </row>
    <row r="266" spans="1:11" x14ac:dyDescent="0.25">
      <c r="A266">
        <v>265</v>
      </c>
      <c r="B266" s="1">
        <v>45069</v>
      </c>
      <c r="C266" s="2">
        <v>0.55032407407407402</v>
      </c>
      <c r="D266">
        <f>Identyfikacja!D266</f>
        <v>263</v>
      </c>
      <c r="E266" s="5" t="s">
        <v>287</v>
      </c>
      <c r="F266">
        <v>8</v>
      </c>
      <c r="G266">
        <v>0</v>
      </c>
      <c r="I266">
        <v>6</v>
      </c>
      <c r="J266">
        <v>0</v>
      </c>
    </row>
    <row r="267" spans="1:11" x14ac:dyDescent="0.25">
      <c r="A267">
        <v>266</v>
      </c>
      <c r="B267" s="1">
        <v>45069</v>
      </c>
      <c r="C267" s="2">
        <v>0.55045138888888889</v>
      </c>
      <c r="D267">
        <f>Identyfikacja!D267</f>
        <v>264</v>
      </c>
      <c r="E267" s="5" t="s">
        <v>288</v>
      </c>
      <c r="F267">
        <v>7</v>
      </c>
      <c r="G267">
        <v>0</v>
      </c>
      <c r="I267">
        <v>1</v>
      </c>
      <c r="J267">
        <v>0</v>
      </c>
    </row>
    <row r="268" spans="1:11" x14ac:dyDescent="0.25">
      <c r="A268">
        <v>267</v>
      </c>
      <c r="B268" s="1">
        <v>45069</v>
      </c>
      <c r="C268" s="2">
        <v>0.55052083333333335</v>
      </c>
      <c r="D268">
        <f>Identyfikacja!D268</f>
        <v>265</v>
      </c>
      <c r="E268" s="5" t="s">
        <v>289</v>
      </c>
      <c r="F268">
        <v>9</v>
      </c>
      <c r="G268">
        <v>0</v>
      </c>
      <c r="I268">
        <v>5</v>
      </c>
      <c r="J268">
        <v>1</v>
      </c>
      <c r="K268">
        <v>4</v>
      </c>
    </row>
    <row r="269" spans="1:11" x14ac:dyDescent="0.25">
      <c r="A269">
        <v>268</v>
      </c>
      <c r="B269" s="1">
        <v>45069</v>
      </c>
      <c r="C269" s="2">
        <v>0.55054398148148154</v>
      </c>
      <c r="D269">
        <f>Identyfikacja!D269</f>
        <v>266</v>
      </c>
      <c r="E269" s="5" t="s">
        <v>290</v>
      </c>
      <c r="F269">
        <v>8</v>
      </c>
      <c r="G269">
        <v>0</v>
      </c>
      <c r="I269">
        <v>6</v>
      </c>
      <c r="J269">
        <v>0</v>
      </c>
    </row>
    <row r="270" spans="1:11" x14ac:dyDescent="0.25">
      <c r="A270">
        <v>269</v>
      </c>
      <c r="B270" s="1">
        <v>45069</v>
      </c>
      <c r="C270" s="2">
        <v>0.55056712962962961</v>
      </c>
      <c r="D270">
        <f>Identyfikacja!D270</f>
        <v>267</v>
      </c>
      <c r="E270" s="5" t="s">
        <v>291</v>
      </c>
      <c r="F270">
        <v>7</v>
      </c>
      <c r="G270">
        <v>0</v>
      </c>
      <c r="I270">
        <v>1</v>
      </c>
      <c r="J270">
        <v>0</v>
      </c>
    </row>
    <row r="271" spans="1:11" x14ac:dyDescent="0.25">
      <c r="A271">
        <v>270</v>
      </c>
      <c r="B271" s="1">
        <v>45069</v>
      </c>
      <c r="C271" s="2">
        <v>0.5505902777777778</v>
      </c>
      <c r="D271">
        <f>Identyfikacja!D271</f>
        <v>268</v>
      </c>
      <c r="E271" s="5" t="s">
        <v>292</v>
      </c>
      <c r="F271">
        <v>7</v>
      </c>
      <c r="G271">
        <v>0</v>
      </c>
      <c r="I271">
        <v>1</v>
      </c>
      <c r="J271">
        <v>0</v>
      </c>
    </row>
    <row r="272" spans="1:11" x14ac:dyDescent="0.25">
      <c r="A272">
        <v>271</v>
      </c>
      <c r="B272" s="1">
        <v>45069</v>
      </c>
      <c r="C272" s="2">
        <v>0.55098379629629635</v>
      </c>
      <c r="D272">
        <f>Identyfikacja!D272</f>
        <v>269</v>
      </c>
      <c r="E272" s="5" t="s">
        <v>293</v>
      </c>
      <c r="F272">
        <v>9</v>
      </c>
      <c r="G272">
        <v>0</v>
      </c>
      <c r="I272">
        <v>5</v>
      </c>
      <c r="J272">
        <v>0</v>
      </c>
    </row>
    <row r="273" spans="1:11" x14ac:dyDescent="0.25">
      <c r="A273">
        <v>272</v>
      </c>
      <c r="B273" s="1">
        <v>45069</v>
      </c>
      <c r="C273" s="2">
        <v>0.55115740740740737</v>
      </c>
      <c r="D273">
        <f>Identyfikacja!D273</f>
        <v>270</v>
      </c>
      <c r="E273" s="5" t="s">
        <v>294</v>
      </c>
      <c r="F273">
        <v>9</v>
      </c>
      <c r="G273">
        <v>0</v>
      </c>
      <c r="I273">
        <v>5</v>
      </c>
      <c r="J273">
        <v>0</v>
      </c>
    </row>
    <row r="274" spans="1:11" x14ac:dyDescent="0.25">
      <c r="A274">
        <v>273</v>
      </c>
      <c r="B274" s="1">
        <v>45069</v>
      </c>
      <c r="C274" s="2">
        <v>0.55118055555555556</v>
      </c>
      <c r="D274">
        <f>Identyfikacja!D274</f>
        <v>271</v>
      </c>
      <c r="E274" s="5" t="s">
        <v>295</v>
      </c>
      <c r="F274">
        <v>9</v>
      </c>
      <c r="G274">
        <v>0</v>
      </c>
      <c r="I274">
        <v>5</v>
      </c>
      <c r="J274">
        <v>0</v>
      </c>
    </row>
    <row r="275" spans="1:11" x14ac:dyDescent="0.25">
      <c r="A275">
        <v>274</v>
      </c>
      <c r="B275" s="1">
        <v>45069</v>
      </c>
      <c r="C275" s="2">
        <v>0.55120370370370375</v>
      </c>
      <c r="D275">
        <f>Identyfikacja!D275</f>
        <v>272</v>
      </c>
      <c r="E275" s="5" t="s">
        <v>296</v>
      </c>
      <c r="F275">
        <v>9</v>
      </c>
      <c r="G275">
        <v>0</v>
      </c>
      <c r="I275">
        <v>5</v>
      </c>
      <c r="J275">
        <v>1</v>
      </c>
      <c r="K275">
        <v>4</v>
      </c>
    </row>
    <row r="276" spans="1:11" x14ac:dyDescent="0.25">
      <c r="A276">
        <v>275</v>
      </c>
      <c r="B276" s="1">
        <v>45069</v>
      </c>
      <c r="C276" s="2">
        <v>0.55137731481481478</v>
      </c>
      <c r="D276">
        <f>Identyfikacja!D276</f>
        <v>273</v>
      </c>
      <c r="E276" s="5" t="s">
        <v>297</v>
      </c>
      <c r="F276">
        <v>7</v>
      </c>
      <c r="G276">
        <v>0</v>
      </c>
      <c r="I276">
        <v>1</v>
      </c>
      <c r="J276">
        <v>0</v>
      </c>
    </row>
    <row r="277" spans="1:11" x14ac:dyDescent="0.25">
      <c r="A277">
        <v>276</v>
      </c>
      <c r="B277" s="1">
        <v>45069</v>
      </c>
      <c r="C277" s="2">
        <v>0.55146990740740742</v>
      </c>
      <c r="D277">
        <f>Identyfikacja!D277</f>
        <v>274</v>
      </c>
      <c r="E277" s="5" t="s">
        <v>298</v>
      </c>
      <c r="F277">
        <v>7</v>
      </c>
      <c r="G277">
        <v>0</v>
      </c>
      <c r="I277">
        <v>1</v>
      </c>
      <c r="J277">
        <v>0</v>
      </c>
    </row>
    <row r="278" spans="1:11" x14ac:dyDescent="0.25">
      <c r="A278">
        <v>277</v>
      </c>
      <c r="B278" s="1">
        <v>45069</v>
      </c>
      <c r="C278" s="2">
        <v>0.55173611111111109</v>
      </c>
      <c r="D278">
        <f>Identyfikacja!D278</f>
        <v>275</v>
      </c>
      <c r="E278" s="5" t="s">
        <v>299</v>
      </c>
      <c r="F278">
        <v>7</v>
      </c>
      <c r="G278">
        <v>0</v>
      </c>
      <c r="I278">
        <v>1</v>
      </c>
      <c r="J278">
        <v>0</v>
      </c>
    </row>
    <row r="279" spans="1:11" x14ac:dyDescent="0.25">
      <c r="A279">
        <v>278</v>
      </c>
      <c r="B279" s="1">
        <v>45069</v>
      </c>
      <c r="C279" s="2">
        <v>0.55175925925925928</v>
      </c>
      <c r="D279">
        <f>Identyfikacja!D279</f>
        <v>276</v>
      </c>
      <c r="E279" s="5" t="s">
        <v>300</v>
      </c>
      <c r="F279">
        <v>7</v>
      </c>
      <c r="G279">
        <v>0</v>
      </c>
      <c r="I279">
        <v>1</v>
      </c>
      <c r="J279">
        <v>0</v>
      </c>
    </row>
    <row r="280" spans="1:11" x14ac:dyDescent="0.25">
      <c r="A280">
        <v>279</v>
      </c>
      <c r="B280" s="1">
        <v>45069</v>
      </c>
      <c r="C280" s="2">
        <v>0.55179398148148151</v>
      </c>
      <c r="D280">
        <f>Identyfikacja!D280</f>
        <v>277</v>
      </c>
      <c r="E280" s="5" t="s">
        <v>301</v>
      </c>
      <c r="F280">
        <v>7</v>
      </c>
      <c r="G280">
        <v>0</v>
      </c>
      <c r="I280">
        <v>1</v>
      </c>
      <c r="J280">
        <v>0</v>
      </c>
    </row>
    <row r="281" spans="1:11" x14ac:dyDescent="0.25">
      <c r="A281">
        <v>280</v>
      </c>
      <c r="B281" s="1">
        <v>45069</v>
      </c>
      <c r="C281" s="2">
        <v>0.55180555555555555</v>
      </c>
      <c r="D281">
        <f>Identyfikacja!D281</f>
        <v>278</v>
      </c>
      <c r="E281" s="5" t="s">
        <v>302</v>
      </c>
      <c r="F281">
        <v>7</v>
      </c>
      <c r="G281">
        <v>0</v>
      </c>
      <c r="I281">
        <v>1</v>
      </c>
      <c r="J281">
        <v>0</v>
      </c>
    </row>
    <row r="282" spans="1:11" x14ac:dyDescent="0.25">
      <c r="A282">
        <v>281</v>
      </c>
      <c r="B282" s="1">
        <v>45069</v>
      </c>
      <c r="C282" s="2">
        <v>0.55201388888888892</v>
      </c>
      <c r="D282">
        <f>Identyfikacja!D282</f>
        <v>279</v>
      </c>
      <c r="E282" s="5" t="s">
        <v>303</v>
      </c>
      <c r="F282">
        <v>7</v>
      </c>
      <c r="G282">
        <v>0</v>
      </c>
      <c r="I282">
        <v>1</v>
      </c>
      <c r="J282">
        <v>0</v>
      </c>
    </row>
    <row r="283" spans="1:11" x14ac:dyDescent="0.25">
      <c r="A283">
        <v>282</v>
      </c>
      <c r="B283" s="1">
        <v>45069</v>
      </c>
      <c r="C283" s="2">
        <v>0.55204861111111114</v>
      </c>
      <c r="D283">
        <f>Identyfikacja!D283</f>
        <v>280</v>
      </c>
      <c r="E283" s="5" t="s">
        <v>304</v>
      </c>
      <c r="F283">
        <v>7</v>
      </c>
      <c r="G283">
        <v>0</v>
      </c>
      <c r="I283">
        <v>1</v>
      </c>
      <c r="J283">
        <v>0</v>
      </c>
    </row>
    <row r="284" spans="1:11" x14ac:dyDescent="0.25">
      <c r="A284">
        <v>283</v>
      </c>
      <c r="B284" s="1">
        <v>45069</v>
      </c>
      <c r="C284" s="2">
        <v>0.55208333333333337</v>
      </c>
      <c r="D284">
        <f>Identyfikacja!D284</f>
        <v>281</v>
      </c>
      <c r="E284" s="5" t="s">
        <v>305</v>
      </c>
      <c r="F284">
        <v>7</v>
      </c>
      <c r="G284">
        <v>0</v>
      </c>
      <c r="I284">
        <v>1</v>
      </c>
      <c r="J284">
        <v>0</v>
      </c>
    </row>
    <row r="285" spans="1:11" x14ac:dyDescent="0.25">
      <c r="A285">
        <v>284</v>
      </c>
      <c r="B285" s="1">
        <v>45069</v>
      </c>
      <c r="C285" s="2">
        <v>0.55209490740740741</v>
      </c>
      <c r="D285">
        <f>Identyfikacja!D285</f>
        <v>282</v>
      </c>
      <c r="E285" s="5" t="s">
        <v>306</v>
      </c>
      <c r="F285">
        <v>7</v>
      </c>
      <c r="G285">
        <v>0</v>
      </c>
      <c r="I285">
        <v>1</v>
      </c>
      <c r="J285">
        <v>0</v>
      </c>
    </row>
    <row r="286" spans="1:11" x14ac:dyDescent="0.25">
      <c r="A286">
        <v>285</v>
      </c>
      <c r="B286" s="1">
        <v>45069</v>
      </c>
      <c r="C286" s="2">
        <v>0.55214120370370368</v>
      </c>
      <c r="D286">
        <f>Identyfikacja!D286</f>
        <v>283</v>
      </c>
      <c r="E286" s="5" t="s">
        <v>307</v>
      </c>
      <c r="F286">
        <v>7</v>
      </c>
      <c r="G286">
        <v>0</v>
      </c>
      <c r="I286">
        <v>1</v>
      </c>
      <c r="J286">
        <v>0</v>
      </c>
    </row>
    <row r="287" spans="1:11" x14ac:dyDescent="0.25">
      <c r="A287">
        <v>286</v>
      </c>
      <c r="B287" s="1">
        <v>45069</v>
      </c>
      <c r="C287" s="2">
        <v>0.55253472222222222</v>
      </c>
      <c r="D287">
        <f>Identyfikacja!D287</f>
        <v>284</v>
      </c>
      <c r="E287" s="5" t="s">
        <v>308</v>
      </c>
      <c r="F287">
        <v>8</v>
      </c>
      <c r="G287">
        <v>0</v>
      </c>
      <c r="I287">
        <v>6</v>
      </c>
      <c r="J287">
        <v>0</v>
      </c>
    </row>
    <row r="288" spans="1:11" x14ac:dyDescent="0.25">
      <c r="A288">
        <v>287</v>
      </c>
      <c r="B288" s="1">
        <v>45069</v>
      </c>
      <c r="C288" s="2">
        <v>0.55255787037037041</v>
      </c>
      <c r="D288">
        <f>Identyfikacja!D288</f>
        <v>285</v>
      </c>
      <c r="E288" s="5" t="s">
        <v>309</v>
      </c>
      <c r="F288">
        <v>7</v>
      </c>
      <c r="G288">
        <v>0</v>
      </c>
      <c r="I288">
        <v>1</v>
      </c>
      <c r="J288">
        <v>0</v>
      </c>
    </row>
    <row r="289" spans="1:11" x14ac:dyDescent="0.25">
      <c r="A289">
        <v>288</v>
      </c>
      <c r="B289" s="1">
        <v>45069</v>
      </c>
      <c r="C289" s="2">
        <v>0.55260416666666667</v>
      </c>
      <c r="D289">
        <f>Identyfikacja!D289</f>
        <v>286</v>
      </c>
      <c r="E289" s="5" t="s">
        <v>310</v>
      </c>
      <c r="F289">
        <v>9</v>
      </c>
      <c r="G289">
        <v>0</v>
      </c>
      <c r="I289">
        <v>5</v>
      </c>
      <c r="J289">
        <v>0</v>
      </c>
    </row>
    <row r="290" spans="1:11" x14ac:dyDescent="0.25">
      <c r="A290">
        <v>289</v>
      </c>
      <c r="B290" s="1">
        <v>45069</v>
      </c>
      <c r="C290" s="2">
        <v>0.55262731481481486</v>
      </c>
      <c r="D290">
        <f>Identyfikacja!D290</f>
        <v>287</v>
      </c>
      <c r="E290" s="5" t="s">
        <v>311</v>
      </c>
      <c r="F290">
        <v>9</v>
      </c>
      <c r="G290">
        <v>0</v>
      </c>
      <c r="I290">
        <v>5</v>
      </c>
      <c r="J290">
        <v>0</v>
      </c>
    </row>
    <row r="291" spans="1:11" x14ac:dyDescent="0.25">
      <c r="A291">
        <v>290</v>
      </c>
      <c r="B291" s="1">
        <v>45069</v>
      </c>
      <c r="C291" s="2">
        <v>0.55273148148148143</v>
      </c>
      <c r="D291">
        <f>Identyfikacja!D291</f>
        <v>288</v>
      </c>
      <c r="E291" s="5" t="s">
        <v>312</v>
      </c>
      <c r="F291">
        <v>7</v>
      </c>
      <c r="G291">
        <v>0</v>
      </c>
      <c r="I291">
        <v>1</v>
      </c>
      <c r="J291">
        <v>0</v>
      </c>
    </row>
    <row r="292" spans="1:11" x14ac:dyDescent="0.25">
      <c r="A292">
        <v>291</v>
      </c>
      <c r="B292" s="1">
        <v>45069</v>
      </c>
      <c r="C292" s="2">
        <v>0.55297453703703703</v>
      </c>
      <c r="D292">
        <f>Identyfikacja!D292</f>
        <v>289</v>
      </c>
      <c r="E292" s="5" t="s">
        <v>313</v>
      </c>
      <c r="F292">
        <v>7</v>
      </c>
      <c r="G292">
        <v>0</v>
      </c>
      <c r="I292">
        <v>1</v>
      </c>
      <c r="J292">
        <v>0</v>
      </c>
    </row>
    <row r="293" spans="1:11" x14ac:dyDescent="0.25">
      <c r="A293">
        <v>292</v>
      </c>
      <c r="B293" s="1">
        <v>45069</v>
      </c>
      <c r="C293" s="2">
        <v>0.55300925925925926</v>
      </c>
      <c r="D293">
        <f>Identyfikacja!D293</f>
        <v>290</v>
      </c>
      <c r="E293" s="5" t="s">
        <v>314</v>
      </c>
      <c r="F293">
        <v>7</v>
      </c>
      <c r="G293">
        <v>0</v>
      </c>
      <c r="I293">
        <v>1</v>
      </c>
      <c r="J293">
        <v>0</v>
      </c>
    </row>
    <row r="294" spans="1:11" x14ac:dyDescent="0.25">
      <c r="A294">
        <v>293</v>
      </c>
      <c r="B294" s="1">
        <v>45069</v>
      </c>
      <c r="C294" s="2">
        <v>0.55341435185185184</v>
      </c>
      <c r="D294">
        <f>Identyfikacja!D294</f>
        <v>291</v>
      </c>
      <c r="E294" s="5" t="s">
        <v>315</v>
      </c>
      <c r="F294">
        <v>7</v>
      </c>
      <c r="G294">
        <v>0</v>
      </c>
      <c r="I294">
        <v>1</v>
      </c>
      <c r="J294">
        <v>0</v>
      </c>
    </row>
    <row r="295" spans="1:11" x14ac:dyDescent="0.25">
      <c r="A295">
        <v>294</v>
      </c>
      <c r="B295" s="1">
        <v>45069</v>
      </c>
      <c r="C295" s="2">
        <v>0.5536226851851852</v>
      </c>
      <c r="D295">
        <f>Identyfikacja!D295</f>
        <v>292</v>
      </c>
      <c r="E295" s="5" t="s">
        <v>316</v>
      </c>
      <c r="F295">
        <v>7</v>
      </c>
      <c r="G295">
        <v>0</v>
      </c>
      <c r="I295">
        <v>1</v>
      </c>
      <c r="J295">
        <v>0</v>
      </c>
    </row>
    <row r="296" spans="1:11" x14ac:dyDescent="0.25">
      <c r="A296">
        <v>295</v>
      </c>
      <c r="B296" s="1">
        <v>45069</v>
      </c>
      <c r="C296" s="2">
        <v>0.55398148148148152</v>
      </c>
      <c r="D296">
        <f>Identyfikacja!D296</f>
        <v>293</v>
      </c>
      <c r="E296" s="5" t="s">
        <v>317</v>
      </c>
      <c r="F296">
        <v>9</v>
      </c>
      <c r="G296">
        <v>0</v>
      </c>
      <c r="I296">
        <v>5</v>
      </c>
      <c r="J296">
        <v>0</v>
      </c>
    </row>
    <row r="297" spans="1:11" x14ac:dyDescent="0.25">
      <c r="A297">
        <v>296</v>
      </c>
      <c r="B297" s="1">
        <v>45069</v>
      </c>
      <c r="C297" s="2">
        <v>0.55401620370370375</v>
      </c>
      <c r="D297">
        <f>Identyfikacja!D297</f>
        <v>294</v>
      </c>
      <c r="E297" s="5" t="s">
        <v>318</v>
      </c>
      <c r="F297">
        <v>9</v>
      </c>
      <c r="G297">
        <v>0</v>
      </c>
      <c r="I297">
        <v>5</v>
      </c>
      <c r="J297">
        <v>0</v>
      </c>
    </row>
    <row r="298" spans="1:11" x14ac:dyDescent="0.25">
      <c r="A298">
        <v>297</v>
      </c>
      <c r="B298" s="1">
        <v>45069</v>
      </c>
      <c r="C298" s="2">
        <v>0.55421296296296296</v>
      </c>
      <c r="D298">
        <f>Identyfikacja!D298</f>
        <v>295</v>
      </c>
      <c r="E298" s="5" t="s">
        <v>319</v>
      </c>
      <c r="F298">
        <v>9</v>
      </c>
      <c r="G298">
        <v>0</v>
      </c>
      <c r="I298">
        <v>5</v>
      </c>
      <c r="J298">
        <v>1</v>
      </c>
      <c r="K298">
        <v>4</v>
      </c>
    </row>
    <row r="299" spans="1:11" x14ac:dyDescent="0.25">
      <c r="A299">
        <v>298</v>
      </c>
      <c r="B299" s="1">
        <v>45069</v>
      </c>
      <c r="C299" s="2">
        <v>0.55428240740740742</v>
      </c>
      <c r="D299">
        <f>Identyfikacja!D299</f>
        <v>296</v>
      </c>
      <c r="E299" s="5" t="s">
        <v>320</v>
      </c>
      <c r="F299">
        <v>9</v>
      </c>
      <c r="G299">
        <v>0</v>
      </c>
      <c r="I299">
        <v>5</v>
      </c>
      <c r="J299">
        <v>0</v>
      </c>
    </row>
    <row r="300" spans="1:11" x14ac:dyDescent="0.25">
      <c r="A300">
        <v>299</v>
      </c>
      <c r="B300" s="1">
        <v>45069</v>
      </c>
      <c r="C300" s="2">
        <v>0.55430555555555561</v>
      </c>
      <c r="D300">
        <f>Identyfikacja!D300</f>
        <v>297</v>
      </c>
      <c r="E300" s="5" t="s">
        <v>321</v>
      </c>
      <c r="F300">
        <v>7</v>
      </c>
      <c r="G300">
        <v>0</v>
      </c>
      <c r="I300">
        <v>1</v>
      </c>
      <c r="J300">
        <v>0</v>
      </c>
    </row>
    <row r="301" spans="1:11" x14ac:dyDescent="0.25">
      <c r="A301">
        <v>300</v>
      </c>
      <c r="B301" s="1">
        <v>45069</v>
      </c>
      <c r="C301" s="2">
        <v>0.55431712962962965</v>
      </c>
      <c r="D301">
        <f>Identyfikacja!D301</f>
        <v>298</v>
      </c>
      <c r="E301" s="5" t="s">
        <v>322</v>
      </c>
      <c r="F301">
        <v>3</v>
      </c>
      <c r="G301">
        <v>2</v>
      </c>
      <c r="H301">
        <v>3</v>
      </c>
      <c r="I301">
        <v>2</v>
      </c>
      <c r="J301">
        <v>2</v>
      </c>
      <c r="K301">
        <v>2</v>
      </c>
    </row>
    <row r="302" spans="1:11" x14ac:dyDescent="0.25">
      <c r="A302">
        <v>301</v>
      </c>
      <c r="B302" s="1">
        <v>45069</v>
      </c>
      <c r="C302" s="2">
        <v>0.55461805555555554</v>
      </c>
      <c r="D302">
        <f>Identyfikacja!D302</f>
        <v>299</v>
      </c>
      <c r="E302" s="5" t="s">
        <v>323</v>
      </c>
      <c r="F302">
        <v>11</v>
      </c>
      <c r="G302">
        <v>1</v>
      </c>
      <c r="H302">
        <v>3</v>
      </c>
      <c r="I302">
        <v>1</v>
      </c>
      <c r="J302">
        <v>1</v>
      </c>
      <c r="K302">
        <v>2</v>
      </c>
    </row>
    <row r="303" spans="1:11" x14ac:dyDescent="0.25">
      <c r="A303">
        <v>302</v>
      </c>
      <c r="B303" s="1">
        <v>45069</v>
      </c>
      <c r="C303" s="2">
        <v>0.55466435185185181</v>
      </c>
      <c r="D303">
        <f>Identyfikacja!D303</f>
        <v>300</v>
      </c>
      <c r="E303" s="5" t="s">
        <v>324</v>
      </c>
      <c r="F303">
        <v>7</v>
      </c>
      <c r="G303">
        <v>0</v>
      </c>
      <c r="I303">
        <v>1</v>
      </c>
      <c r="J303">
        <v>0</v>
      </c>
    </row>
    <row r="304" spans="1:11" x14ac:dyDescent="0.25">
      <c r="A304">
        <v>303</v>
      </c>
      <c r="B304" s="1">
        <v>45069</v>
      </c>
      <c r="C304" s="2">
        <v>0.55472222222222223</v>
      </c>
      <c r="D304">
        <f>Identyfikacja!D304</f>
        <v>301</v>
      </c>
      <c r="E304" s="5" t="s">
        <v>325</v>
      </c>
      <c r="F304">
        <v>7</v>
      </c>
      <c r="G304">
        <v>0</v>
      </c>
      <c r="I304">
        <v>1</v>
      </c>
      <c r="J304">
        <v>0</v>
      </c>
    </row>
    <row r="305" spans="1:11" x14ac:dyDescent="0.25">
      <c r="A305">
        <v>304</v>
      </c>
      <c r="B305" s="1">
        <v>45069</v>
      </c>
      <c r="C305" s="2">
        <v>0.55495370370370367</v>
      </c>
      <c r="D305">
        <f>Identyfikacja!D305</f>
        <v>302</v>
      </c>
      <c r="E305" s="5" t="s">
        <v>326</v>
      </c>
      <c r="F305">
        <v>7</v>
      </c>
      <c r="G305">
        <v>0</v>
      </c>
      <c r="I305">
        <v>1</v>
      </c>
      <c r="J305">
        <v>0</v>
      </c>
    </row>
    <row r="306" spans="1:11" x14ac:dyDescent="0.25">
      <c r="A306">
        <v>305</v>
      </c>
      <c r="B306" s="1">
        <v>45069</v>
      </c>
      <c r="C306" s="2">
        <v>0.55518518518518523</v>
      </c>
      <c r="D306">
        <f>Identyfikacja!D306</f>
        <v>303</v>
      </c>
      <c r="E306" s="5" t="s">
        <v>327</v>
      </c>
      <c r="F306">
        <v>9</v>
      </c>
      <c r="G306">
        <v>0</v>
      </c>
      <c r="I306">
        <v>5</v>
      </c>
      <c r="J306">
        <v>0</v>
      </c>
    </row>
    <row r="307" spans="1:11" x14ac:dyDescent="0.25">
      <c r="A307">
        <v>306</v>
      </c>
      <c r="B307" s="1">
        <v>45069</v>
      </c>
      <c r="C307" s="2">
        <v>0.55525462962962968</v>
      </c>
      <c r="D307">
        <f>Identyfikacja!D307</f>
        <v>304</v>
      </c>
      <c r="E307" s="5" t="s">
        <v>328</v>
      </c>
      <c r="F307">
        <v>9</v>
      </c>
      <c r="G307">
        <v>0</v>
      </c>
      <c r="I307">
        <v>5</v>
      </c>
      <c r="J307">
        <v>0</v>
      </c>
    </row>
    <row r="308" spans="1:11" x14ac:dyDescent="0.25">
      <c r="A308">
        <v>307</v>
      </c>
      <c r="B308" s="1">
        <v>45069</v>
      </c>
      <c r="C308" s="2">
        <v>0.55527777777777776</v>
      </c>
      <c r="D308">
        <f>Identyfikacja!D308</f>
        <v>305</v>
      </c>
      <c r="E308" s="5" t="s">
        <v>329</v>
      </c>
      <c r="F308">
        <v>7</v>
      </c>
      <c r="G308">
        <v>0</v>
      </c>
      <c r="I308">
        <v>1</v>
      </c>
      <c r="J308">
        <v>0</v>
      </c>
    </row>
    <row r="309" spans="1:11" x14ac:dyDescent="0.25">
      <c r="A309">
        <v>308</v>
      </c>
      <c r="B309" s="1">
        <v>45069</v>
      </c>
      <c r="C309" s="2">
        <v>0.55530092592592595</v>
      </c>
      <c r="D309">
        <f>Identyfikacja!D309</f>
        <v>306</v>
      </c>
      <c r="E309" s="5" t="s">
        <v>330</v>
      </c>
      <c r="F309">
        <v>11</v>
      </c>
      <c r="G309">
        <v>0</v>
      </c>
      <c r="I309">
        <v>1</v>
      </c>
      <c r="J309">
        <v>0</v>
      </c>
    </row>
    <row r="310" spans="1:11" x14ac:dyDescent="0.25">
      <c r="A310">
        <v>309</v>
      </c>
      <c r="B310" s="1">
        <v>45069</v>
      </c>
      <c r="C310" s="2">
        <v>0.55535879629629625</v>
      </c>
      <c r="D310">
        <f>Identyfikacja!D310</f>
        <v>307</v>
      </c>
      <c r="E310" s="5" t="s">
        <v>331</v>
      </c>
      <c r="F310">
        <v>9</v>
      </c>
      <c r="G310">
        <v>0</v>
      </c>
      <c r="I310">
        <v>5</v>
      </c>
      <c r="J310">
        <v>0</v>
      </c>
    </row>
    <row r="311" spans="1:11" x14ac:dyDescent="0.25">
      <c r="A311">
        <v>310</v>
      </c>
      <c r="B311" s="1">
        <v>45069</v>
      </c>
      <c r="C311" s="2">
        <v>0.5554513888888889</v>
      </c>
      <c r="D311">
        <f>Identyfikacja!D311</f>
        <v>308</v>
      </c>
      <c r="E311" s="5" t="s">
        <v>332</v>
      </c>
      <c r="F311">
        <v>9</v>
      </c>
      <c r="G311">
        <v>1</v>
      </c>
      <c r="H311">
        <v>8</v>
      </c>
      <c r="I311">
        <v>5</v>
      </c>
      <c r="J311">
        <v>1</v>
      </c>
      <c r="K311">
        <v>6</v>
      </c>
    </row>
    <row r="312" spans="1:11" x14ac:dyDescent="0.25">
      <c r="A312">
        <v>311</v>
      </c>
      <c r="B312" s="1">
        <v>45069</v>
      </c>
      <c r="C312" s="2">
        <v>0.55549768518518516</v>
      </c>
      <c r="D312">
        <f>Identyfikacja!D312</f>
        <v>309</v>
      </c>
      <c r="E312" s="5" t="s">
        <v>333</v>
      </c>
      <c r="F312">
        <v>7</v>
      </c>
      <c r="G312">
        <v>0</v>
      </c>
      <c r="I312">
        <v>1</v>
      </c>
      <c r="J312">
        <v>0</v>
      </c>
    </row>
    <row r="313" spans="1:11" x14ac:dyDescent="0.25">
      <c r="A313">
        <v>312</v>
      </c>
      <c r="B313" s="1">
        <v>45069</v>
      </c>
      <c r="C313" s="2">
        <v>0.55556712962962962</v>
      </c>
      <c r="D313">
        <f>Identyfikacja!D313</f>
        <v>310</v>
      </c>
      <c r="E313" s="5" t="s">
        <v>334</v>
      </c>
      <c r="F313">
        <v>9</v>
      </c>
      <c r="G313">
        <v>1</v>
      </c>
      <c r="H313">
        <v>8</v>
      </c>
      <c r="I313">
        <v>5</v>
      </c>
      <c r="J313">
        <v>1</v>
      </c>
      <c r="K313">
        <v>6</v>
      </c>
    </row>
    <row r="314" spans="1:11" x14ac:dyDescent="0.25">
      <c r="A314">
        <v>313</v>
      </c>
      <c r="B314" s="1">
        <v>45069</v>
      </c>
      <c r="C314" s="2">
        <v>0.55568287037037034</v>
      </c>
      <c r="D314">
        <f>Identyfikacja!D314</f>
        <v>311</v>
      </c>
      <c r="E314" s="5" t="s">
        <v>335</v>
      </c>
      <c r="F314">
        <v>9</v>
      </c>
      <c r="G314">
        <v>2</v>
      </c>
      <c r="H314">
        <v>9</v>
      </c>
      <c r="I314">
        <v>4</v>
      </c>
      <c r="J314">
        <v>2</v>
      </c>
      <c r="K314">
        <v>4</v>
      </c>
    </row>
    <row r="315" spans="1:11" x14ac:dyDescent="0.25">
      <c r="A315">
        <v>314</v>
      </c>
      <c r="B315" s="1">
        <v>45069</v>
      </c>
      <c r="C315" s="2">
        <v>0.55571759259259257</v>
      </c>
      <c r="D315">
        <f>Identyfikacja!D315</f>
        <v>312</v>
      </c>
      <c r="E315" s="5" t="s">
        <v>336</v>
      </c>
      <c r="F315">
        <v>7</v>
      </c>
      <c r="G315">
        <v>1</v>
      </c>
      <c r="H315">
        <v>11</v>
      </c>
      <c r="I315">
        <v>1</v>
      </c>
      <c r="J315">
        <v>1</v>
      </c>
      <c r="K315">
        <v>1</v>
      </c>
    </row>
    <row r="316" spans="1:11" x14ac:dyDescent="0.25">
      <c r="A316">
        <v>315</v>
      </c>
      <c r="B316" s="1">
        <v>45069</v>
      </c>
      <c r="C316" s="2">
        <v>0.55581018518518521</v>
      </c>
      <c r="D316">
        <f>Identyfikacja!D316</f>
        <v>313</v>
      </c>
      <c r="E316" s="5" t="s">
        <v>337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316</v>
      </c>
      <c r="B317" s="1">
        <v>45069</v>
      </c>
      <c r="C317" s="2">
        <v>0.55586805555555552</v>
      </c>
      <c r="D317">
        <f>Identyfikacja!D317</f>
        <v>314</v>
      </c>
      <c r="E317" s="5" t="s">
        <v>338</v>
      </c>
      <c r="F317">
        <v>7</v>
      </c>
      <c r="G317">
        <v>0</v>
      </c>
      <c r="I317">
        <v>1</v>
      </c>
      <c r="J317">
        <v>0</v>
      </c>
    </row>
    <row r="318" spans="1:11" x14ac:dyDescent="0.25">
      <c r="A318">
        <v>317</v>
      </c>
      <c r="B318" s="1">
        <v>45069</v>
      </c>
      <c r="C318" s="2">
        <v>0.55603009259259262</v>
      </c>
      <c r="D318">
        <f>Identyfikacja!D318</f>
        <v>315</v>
      </c>
      <c r="E318" s="5" t="s">
        <v>339</v>
      </c>
      <c r="F318">
        <v>7</v>
      </c>
      <c r="G318">
        <v>0</v>
      </c>
      <c r="I318">
        <v>1</v>
      </c>
      <c r="J318">
        <v>0</v>
      </c>
    </row>
    <row r="319" spans="1:11" x14ac:dyDescent="0.25">
      <c r="A319">
        <v>318</v>
      </c>
      <c r="B319" s="1">
        <v>45069</v>
      </c>
      <c r="C319" s="2">
        <v>0.55607638888888888</v>
      </c>
      <c r="D319">
        <f>Identyfikacja!D319</f>
        <v>316</v>
      </c>
      <c r="E319" s="5" t="s">
        <v>340</v>
      </c>
      <c r="F319">
        <v>7</v>
      </c>
      <c r="G319">
        <v>0</v>
      </c>
      <c r="I319">
        <v>1</v>
      </c>
      <c r="J319">
        <v>0</v>
      </c>
    </row>
    <row r="320" spans="1:11" x14ac:dyDescent="0.25">
      <c r="A320">
        <v>319</v>
      </c>
      <c r="B320" s="1">
        <v>45069</v>
      </c>
      <c r="C320" s="2">
        <v>0.55693287037037043</v>
      </c>
      <c r="D320">
        <f>Identyfikacja!D320</f>
        <v>317</v>
      </c>
      <c r="E320" s="5" t="s">
        <v>341</v>
      </c>
      <c r="F320">
        <v>9</v>
      </c>
      <c r="G320">
        <v>0</v>
      </c>
      <c r="I320">
        <v>5</v>
      </c>
      <c r="J320">
        <v>1</v>
      </c>
      <c r="K320">
        <v>4</v>
      </c>
    </row>
    <row r="321" spans="1:11" x14ac:dyDescent="0.25">
      <c r="A321">
        <v>320</v>
      </c>
      <c r="B321" s="1">
        <v>45069</v>
      </c>
      <c r="C321" s="2">
        <v>0.55700231481481477</v>
      </c>
      <c r="D321">
        <f>Identyfikacja!D321</f>
        <v>318</v>
      </c>
      <c r="E321" s="5" t="s">
        <v>342</v>
      </c>
      <c r="F321">
        <v>3</v>
      </c>
      <c r="G321">
        <v>1</v>
      </c>
      <c r="H321">
        <v>9</v>
      </c>
      <c r="I321">
        <v>3</v>
      </c>
      <c r="J321">
        <v>1</v>
      </c>
      <c r="K321">
        <v>4</v>
      </c>
    </row>
    <row r="322" spans="1:11" x14ac:dyDescent="0.25">
      <c r="A322">
        <v>321</v>
      </c>
      <c r="B322" s="1">
        <v>45069</v>
      </c>
      <c r="C322" s="2">
        <v>0.55721064814814814</v>
      </c>
      <c r="D322">
        <f>Identyfikacja!D322</f>
        <v>319</v>
      </c>
      <c r="E322" s="5" t="s">
        <v>343</v>
      </c>
      <c r="F322">
        <v>7</v>
      </c>
      <c r="G322">
        <v>0</v>
      </c>
      <c r="I322">
        <v>1</v>
      </c>
      <c r="J322">
        <v>0</v>
      </c>
    </row>
    <row r="323" spans="1:11" x14ac:dyDescent="0.25">
      <c r="A323">
        <v>322</v>
      </c>
      <c r="B323" s="1">
        <v>45069</v>
      </c>
      <c r="C323" s="2">
        <v>0.55722222222222217</v>
      </c>
      <c r="D323">
        <f>Identyfikacja!D323</f>
        <v>320</v>
      </c>
      <c r="E323" s="5" t="s">
        <v>344</v>
      </c>
      <c r="F323">
        <v>9</v>
      </c>
      <c r="G323">
        <v>0</v>
      </c>
      <c r="I323">
        <v>5</v>
      </c>
      <c r="J323">
        <v>1</v>
      </c>
      <c r="K323">
        <v>4</v>
      </c>
    </row>
    <row r="324" spans="1:11" x14ac:dyDescent="0.25">
      <c r="A324">
        <v>323</v>
      </c>
      <c r="B324" s="1">
        <v>45069</v>
      </c>
      <c r="C324" s="2">
        <v>0.55731481481481482</v>
      </c>
      <c r="D324">
        <f>Identyfikacja!D324</f>
        <v>321</v>
      </c>
      <c r="E324" s="5" t="s">
        <v>345</v>
      </c>
      <c r="F324">
        <v>9</v>
      </c>
      <c r="G324">
        <v>0</v>
      </c>
      <c r="I324">
        <v>5</v>
      </c>
      <c r="J324">
        <v>1</v>
      </c>
      <c r="K324">
        <v>4</v>
      </c>
    </row>
    <row r="325" spans="1:11" x14ac:dyDescent="0.25">
      <c r="A325">
        <v>324</v>
      </c>
      <c r="B325" s="1">
        <v>45069</v>
      </c>
      <c r="C325" s="2">
        <v>0.55733796296296301</v>
      </c>
      <c r="D325">
        <f>Identyfikacja!D325</f>
        <v>322</v>
      </c>
      <c r="E325" s="5" t="s">
        <v>346</v>
      </c>
      <c r="F325">
        <v>3</v>
      </c>
      <c r="G325">
        <v>0</v>
      </c>
      <c r="I325">
        <v>2</v>
      </c>
      <c r="J325">
        <v>0</v>
      </c>
    </row>
    <row r="326" spans="1:11" x14ac:dyDescent="0.25">
      <c r="A326">
        <v>325</v>
      </c>
      <c r="B326" s="1">
        <v>45069</v>
      </c>
      <c r="C326" s="2">
        <v>0.5577199074074074</v>
      </c>
      <c r="D326">
        <f>Identyfikacja!D326</f>
        <v>323</v>
      </c>
      <c r="E326" s="5" t="s">
        <v>347</v>
      </c>
      <c r="F326">
        <v>7</v>
      </c>
      <c r="G326">
        <v>0</v>
      </c>
      <c r="I326">
        <v>1</v>
      </c>
      <c r="J326">
        <v>0</v>
      </c>
    </row>
    <row r="327" spans="1:11" x14ac:dyDescent="0.25">
      <c r="A327">
        <v>326</v>
      </c>
      <c r="B327" s="1">
        <v>45069</v>
      </c>
      <c r="C327" s="2">
        <v>0.55777777777777782</v>
      </c>
      <c r="D327">
        <f>Identyfikacja!D327</f>
        <v>324</v>
      </c>
      <c r="E327" s="5" t="s">
        <v>348</v>
      </c>
      <c r="F327">
        <v>7</v>
      </c>
      <c r="G327">
        <v>0</v>
      </c>
      <c r="I327">
        <v>1</v>
      </c>
      <c r="J327">
        <v>0</v>
      </c>
    </row>
    <row r="328" spans="1:11" x14ac:dyDescent="0.25">
      <c r="A328">
        <v>327</v>
      </c>
      <c r="B328" s="1">
        <v>45069</v>
      </c>
      <c r="C328" s="2">
        <v>0.55780092592592589</v>
      </c>
      <c r="D328">
        <f>Identyfikacja!D328</f>
        <v>325</v>
      </c>
      <c r="E328" s="5" t="s">
        <v>349</v>
      </c>
      <c r="F328">
        <v>7</v>
      </c>
      <c r="G328">
        <v>0</v>
      </c>
      <c r="I328">
        <v>1</v>
      </c>
      <c r="J328">
        <v>0</v>
      </c>
    </row>
    <row r="329" spans="1:11" x14ac:dyDescent="0.25">
      <c r="A329">
        <v>328</v>
      </c>
      <c r="B329" s="1">
        <v>45069</v>
      </c>
      <c r="C329" s="2">
        <v>0.5578819444444445</v>
      </c>
      <c r="D329">
        <f>Identyfikacja!D329</f>
        <v>326</v>
      </c>
      <c r="E329" s="5" t="s">
        <v>350</v>
      </c>
      <c r="F329">
        <v>7</v>
      </c>
      <c r="G329">
        <v>0</v>
      </c>
      <c r="I329">
        <v>1</v>
      </c>
      <c r="J329">
        <v>0</v>
      </c>
    </row>
    <row r="330" spans="1:11" x14ac:dyDescent="0.25">
      <c r="A330">
        <v>329</v>
      </c>
      <c r="B330" s="1">
        <v>45069</v>
      </c>
      <c r="C330" s="2">
        <v>0.55797453703703703</v>
      </c>
      <c r="D330">
        <f>Identyfikacja!D330</f>
        <v>327</v>
      </c>
      <c r="E330" s="5" t="s">
        <v>351</v>
      </c>
      <c r="F330">
        <v>7</v>
      </c>
      <c r="G330">
        <v>0</v>
      </c>
      <c r="I330">
        <v>1</v>
      </c>
      <c r="J330">
        <v>0</v>
      </c>
    </row>
    <row r="331" spans="1:11" x14ac:dyDescent="0.25">
      <c r="A331">
        <v>330</v>
      </c>
      <c r="B331" s="1">
        <v>45069</v>
      </c>
      <c r="C331" s="2">
        <v>0.55800925925925926</v>
      </c>
      <c r="D331">
        <f>Identyfikacja!D331</f>
        <v>328</v>
      </c>
      <c r="E331" s="5" t="s">
        <v>352</v>
      </c>
      <c r="F331">
        <v>3</v>
      </c>
      <c r="G331">
        <v>0</v>
      </c>
      <c r="I331">
        <v>2</v>
      </c>
      <c r="J331">
        <v>0</v>
      </c>
    </row>
    <row r="332" spans="1:11" x14ac:dyDescent="0.25">
      <c r="A332">
        <v>331</v>
      </c>
      <c r="B332" s="1">
        <v>45069</v>
      </c>
      <c r="C332" s="2">
        <v>0.55803240740740745</v>
      </c>
      <c r="D332">
        <f>Identyfikacja!D332</f>
        <v>329</v>
      </c>
      <c r="E332" s="5" t="s">
        <v>353</v>
      </c>
      <c r="F332">
        <v>9</v>
      </c>
      <c r="G332">
        <v>0</v>
      </c>
      <c r="I332">
        <v>5</v>
      </c>
      <c r="J332">
        <v>0</v>
      </c>
    </row>
    <row r="333" spans="1:11" x14ac:dyDescent="0.25">
      <c r="A333">
        <v>332</v>
      </c>
      <c r="B333" s="1">
        <v>45069</v>
      </c>
      <c r="C333" s="2">
        <v>0.55807870370370372</v>
      </c>
      <c r="D333">
        <f>Identyfikacja!D333</f>
        <v>330</v>
      </c>
      <c r="E333" s="5" t="s">
        <v>354</v>
      </c>
      <c r="F333">
        <v>7</v>
      </c>
      <c r="G333">
        <v>0</v>
      </c>
      <c r="I333">
        <v>1</v>
      </c>
      <c r="J333">
        <v>0</v>
      </c>
    </row>
    <row r="334" spans="1:11" x14ac:dyDescent="0.25">
      <c r="A334">
        <v>333</v>
      </c>
      <c r="B334" s="1">
        <v>45069</v>
      </c>
      <c r="C334" s="2">
        <v>0.55829861111111112</v>
      </c>
      <c r="D334">
        <f>Identyfikacja!D334</f>
        <v>331</v>
      </c>
      <c r="E334" s="5" t="s">
        <v>355</v>
      </c>
      <c r="F334">
        <v>7</v>
      </c>
      <c r="G334">
        <v>0</v>
      </c>
      <c r="I334">
        <v>1</v>
      </c>
      <c r="J334">
        <v>0</v>
      </c>
    </row>
    <row r="335" spans="1:11" x14ac:dyDescent="0.25">
      <c r="A335">
        <v>334</v>
      </c>
      <c r="B335" s="1">
        <v>45069</v>
      </c>
      <c r="C335" s="2">
        <v>0.55835648148148154</v>
      </c>
      <c r="D335">
        <f>Identyfikacja!D335</f>
        <v>332</v>
      </c>
      <c r="E335" s="5" t="s">
        <v>356</v>
      </c>
      <c r="F335">
        <v>7</v>
      </c>
      <c r="G335">
        <v>0</v>
      </c>
      <c r="I335">
        <v>1</v>
      </c>
      <c r="J335">
        <v>0</v>
      </c>
    </row>
    <row r="336" spans="1:11" x14ac:dyDescent="0.25">
      <c r="A336">
        <v>335</v>
      </c>
      <c r="B336" s="1">
        <v>45069</v>
      </c>
      <c r="C336" s="2">
        <v>0.55846064814814811</v>
      </c>
      <c r="D336">
        <f>Identyfikacja!D336</f>
        <v>333</v>
      </c>
      <c r="E336" s="5" t="s">
        <v>357</v>
      </c>
      <c r="F336">
        <v>7</v>
      </c>
      <c r="G336">
        <v>0</v>
      </c>
      <c r="I336">
        <v>1</v>
      </c>
      <c r="J336">
        <v>0</v>
      </c>
    </row>
    <row r="337" spans="1:11" x14ac:dyDescent="0.25">
      <c r="A337">
        <v>336</v>
      </c>
      <c r="B337" s="1">
        <v>45069</v>
      </c>
      <c r="C337" s="2">
        <v>0.5584837962962963</v>
      </c>
      <c r="D337">
        <f>Identyfikacja!D337</f>
        <v>334</v>
      </c>
      <c r="E337" s="5" t="s">
        <v>358</v>
      </c>
      <c r="F337">
        <v>7</v>
      </c>
      <c r="G337">
        <v>0</v>
      </c>
      <c r="I337">
        <v>1</v>
      </c>
      <c r="J337">
        <v>0</v>
      </c>
    </row>
    <row r="338" spans="1:11" x14ac:dyDescent="0.25">
      <c r="A338">
        <v>337</v>
      </c>
      <c r="B338" s="1">
        <v>45069</v>
      </c>
      <c r="C338" s="2">
        <v>0.55851851851851853</v>
      </c>
      <c r="D338">
        <f>Identyfikacja!D338</f>
        <v>335</v>
      </c>
      <c r="E338" s="5" t="s">
        <v>359</v>
      </c>
      <c r="F338">
        <v>7</v>
      </c>
      <c r="G338">
        <v>0</v>
      </c>
      <c r="I338">
        <v>1</v>
      </c>
      <c r="J338">
        <v>0</v>
      </c>
    </row>
    <row r="339" spans="1:11" x14ac:dyDescent="0.25">
      <c r="A339">
        <v>338</v>
      </c>
      <c r="B339" s="1">
        <v>45069</v>
      </c>
      <c r="C339" s="2">
        <v>0.55855324074074075</v>
      </c>
      <c r="D339">
        <f>Identyfikacja!D339</f>
        <v>336</v>
      </c>
      <c r="E339" s="5" t="s">
        <v>360</v>
      </c>
      <c r="F339">
        <v>7</v>
      </c>
      <c r="G339">
        <v>0</v>
      </c>
      <c r="I339">
        <v>1</v>
      </c>
      <c r="J339">
        <v>0</v>
      </c>
    </row>
    <row r="340" spans="1:11" x14ac:dyDescent="0.25">
      <c r="A340">
        <v>339</v>
      </c>
      <c r="B340" s="1">
        <v>45069</v>
      </c>
      <c r="C340" s="2">
        <v>0.55858796296296298</v>
      </c>
      <c r="D340">
        <f>Identyfikacja!D340</f>
        <v>337</v>
      </c>
      <c r="E340" s="5" t="s">
        <v>361</v>
      </c>
      <c r="F340">
        <v>9</v>
      </c>
      <c r="G340">
        <v>0</v>
      </c>
      <c r="I340">
        <v>5</v>
      </c>
      <c r="J340">
        <v>1</v>
      </c>
      <c r="K340">
        <v>4</v>
      </c>
    </row>
    <row r="341" spans="1:11" x14ac:dyDescent="0.25">
      <c r="A341">
        <v>340</v>
      </c>
      <c r="B341" s="1">
        <v>45069</v>
      </c>
      <c r="C341" s="2">
        <v>0.55861111111111106</v>
      </c>
      <c r="D341">
        <f>Identyfikacja!D341</f>
        <v>338</v>
      </c>
      <c r="E341" s="5" t="s">
        <v>362</v>
      </c>
      <c r="F341">
        <v>7</v>
      </c>
      <c r="G341">
        <v>0</v>
      </c>
      <c r="I341">
        <v>1</v>
      </c>
      <c r="J341">
        <v>0</v>
      </c>
    </row>
    <row r="342" spans="1:11" x14ac:dyDescent="0.25">
      <c r="A342">
        <v>341</v>
      </c>
      <c r="B342" s="1">
        <v>45069</v>
      </c>
      <c r="C342" s="2">
        <v>0.55864583333333329</v>
      </c>
      <c r="D342">
        <f>Identyfikacja!D342</f>
        <v>339</v>
      </c>
      <c r="E342" s="5" t="s">
        <v>363</v>
      </c>
      <c r="F342">
        <v>7</v>
      </c>
      <c r="G342">
        <v>0</v>
      </c>
      <c r="I342">
        <v>1</v>
      </c>
      <c r="J342">
        <v>0</v>
      </c>
    </row>
    <row r="343" spans="1:11" x14ac:dyDescent="0.25">
      <c r="A343">
        <v>342</v>
      </c>
      <c r="B343" s="1">
        <v>45069</v>
      </c>
      <c r="C343" s="2">
        <v>0.55880787037037039</v>
      </c>
      <c r="D343">
        <f>Identyfikacja!D343</f>
        <v>340</v>
      </c>
      <c r="E343" s="5" t="s">
        <v>364</v>
      </c>
      <c r="F343">
        <v>9</v>
      </c>
      <c r="G343">
        <v>0</v>
      </c>
      <c r="I343">
        <v>5</v>
      </c>
      <c r="J343">
        <v>0</v>
      </c>
    </row>
    <row r="344" spans="1:11" x14ac:dyDescent="0.25">
      <c r="A344">
        <v>343</v>
      </c>
      <c r="B344" s="1">
        <v>45069</v>
      </c>
      <c r="C344" s="2">
        <v>0.55884259259259261</v>
      </c>
      <c r="D344">
        <f>Identyfikacja!D344</f>
        <v>341</v>
      </c>
      <c r="E344" s="5" t="s">
        <v>365</v>
      </c>
      <c r="F344">
        <v>7</v>
      </c>
      <c r="G344">
        <v>0</v>
      </c>
      <c r="I344">
        <v>1</v>
      </c>
      <c r="J344">
        <v>0</v>
      </c>
    </row>
    <row r="345" spans="1:11" x14ac:dyDescent="0.25">
      <c r="A345">
        <v>344</v>
      </c>
      <c r="B345" s="1">
        <v>45069</v>
      </c>
      <c r="C345" s="2">
        <v>0.55912037037037032</v>
      </c>
      <c r="D345">
        <f>Identyfikacja!D345</f>
        <v>342</v>
      </c>
      <c r="E345" s="5" t="s">
        <v>366</v>
      </c>
      <c r="F345">
        <v>9</v>
      </c>
      <c r="G345">
        <v>0</v>
      </c>
      <c r="I345">
        <v>5</v>
      </c>
      <c r="J345">
        <v>0</v>
      </c>
    </row>
    <row r="346" spans="1:11" x14ac:dyDescent="0.25">
      <c r="A346">
        <v>345</v>
      </c>
      <c r="B346" s="1">
        <v>45069</v>
      </c>
      <c r="C346" s="2">
        <v>0.5591666666666667</v>
      </c>
      <c r="D346">
        <f>Identyfikacja!D346</f>
        <v>343</v>
      </c>
      <c r="E346" s="5" t="s">
        <v>367</v>
      </c>
      <c r="F346">
        <v>7</v>
      </c>
      <c r="G346">
        <v>0</v>
      </c>
      <c r="I346">
        <v>1</v>
      </c>
      <c r="J346">
        <v>0</v>
      </c>
    </row>
    <row r="347" spans="1:11" x14ac:dyDescent="0.25">
      <c r="A347">
        <v>346</v>
      </c>
      <c r="B347" s="1">
        <v>45069</v>
      </c>
      <c r="C347" s="2">
        <v>0.5591666666666667</v>
      </c>
      <c r="D347">
        <f>Identyfikacja!D347</f>
        <v>344</v>
      </c>
      <c r="E347" s="5" t="s">
        <v>368</v>
      </c>
      <c r="F347">
        <v>7</v>
      </c>
      <c r="G347">
        <v>0</v>
      </c>
      <c r="I347">
        <v>1</v>
      </c>
      <c r="J347">
        <v>0</v>
      </c>
    </row>
    <row r="348" spans="1:11" x14ac:dyDescent="0.25">
      <c r="A348">
        <v>347</v>
      </c>
      <c r="B348" s="1">
        <v>45069</v>
      </c>
      <c r="C348" s="2">
        <v>0.55917824074074074</v>
      </c>
      <c r="D348">
        <f>Identyfikacja!D348</f>
        <v>345</v>
      </c>
      <c r="E348" s="5" t="s">
        <v>369</v>
      </c>
      <c r="F348">
        <v>7</v>
      </c>
      <c r="G348">
        <v>0</v>
      </c>
      <c r="I348">
        <v>1</v>
      </c>
      <c r="J348">
        <v>0</v>
      </c>
    </row>
    <row r="349" spans="1:11" x14ac:dyDescent="0.25">
      <c r="A349">
        <v>348</v>
      </c>
      <c r="B349" s="1">
        <v>45069</v>
      </c>
      <c r="C349" s="2">
        <v>0.55922453703703701</v>
      </c>
      <c r="D349">
        <f>Identyfikacja!D349</f>
        <v>346</v>
      </c>
      <c r="E349" s="5" t="s">
        <v>370</v>
      </c>
      <c r="F349">
        <v>7</v>
      </c>
      <c r="G349">
        <v>0</v>
      </c>
      <c r="I349">
        <v>1</v>
      </c>
      <c r="J349">
        <v>0</v>
      </c>
    </row>
    <row r="350" spans="1:11" x14ac:dyDescent="0.25">
      <c r="A350">
        <v>349</v>
      </c>
      <c r="B350" s="1">
        <v>45069</v>
      </c>
      <c r="C350" s="2">
        <v>0.55925925925925923</v>
      </c>
      <c r="D350">
        <f>Identyfikacja!D350</f>
        <v>347</v>
      </c>
      <c r="E350" s="5" t="s">
        <v>371</v>
      </c>
      <c r="F350">
        <v>7</v>
      </c>
      <c r="G350">
        <v>0</v>
      </c>
      <c r="I350">
        <v>1</v>
      </c>
      <c r="J350">
        <v>0</v>
      </c>
    </row>
    <row r="351" spans="1:11" x14ac:dyDescent="0.25">
      <c r="A351">
        <v>350</v>
      </c>
      <c r="B351" s="1">
        <v>45069</v>
      </c>
      <c r="C351" s="2">
        <v>0.55932870370370369</v>
      </c>
      <c r="D351" t="str">
        <f>Identyfikacja!D351</f>
        <v>x</v>
      </c>
      <c r="E351" s="5"/>
      <c r="F351">
        <v>6</v>
      </c>
      <c r="G351" t="s">
        <v>13</v>
      </c>
      <c r="I351">
        <v>8</v>
      </c>
      <c r="J351" t="s">
        <v>13</v>
      </c>
    </row>
    <row r="352" spans="1:11" x14ac:dyDescent="0.25">
      <c r="A352">
        <v>351</v>
      </c>
      <c r="B352" s="1">
        <v>45069</v>
      </c>
      <c r="C352" s="2">
        <v>0.55940972222222218</v>
      </c>
      <c r="D352">
        <f>Identyfikacja!D352</f>
        <v>348</v>
      </c>
      <c r="E352" s="5" t="s">
        <v>372</v>
      </c>
      <c r="F352">
        <v>9</v>
      </c>
      <c r="G352">
        <v>0</v>
      </c>
      <c r="I352">
        <v>5</v>
      </c>
      <c r="J352">
        <v>0</v>
      </c>
    </row>
    <row r="353" spans="1:11" x14ac:dyDescent="0.25">
      <c r="A353">
        <v>352</v>
      </c>
      <c r="B353" s="1">
        <v>45069</v>
      </c>
      <c r="C353" s="2">
        <v>0.55978009259259254</v>
      </c>
      <c r="D353">
        <f>Identyfikacja!D353</f>
        <v>349</v>
      </c>
      <c r="E353" s="5" t="s">
        <v>373</v>
      </c>
      <c r="F353">
        <v>9</v>
      </c>
      <c r="G353">
        <v>0</v>
      </c>
      <c r="I353">
        <v>5</v>
      </c>
      <c r="J353">
        <v>0</v>
      </c>
    </row>
    <row r="354" spans="1:11" x14ac:dyDescent="0.25">
      <c r="A354">
        <v>353</v>
      </c>
      <c r="B354" s="1">
        <v>45069</v>
      </c>
      <c r="C354" s="2">
        <v>0.56009259259259259</v>
      </c>
      <c r="D354">
        <f>Identyfikacja!D354</f>
        <v>350</v>
      </c>
      <c r="E354" s="5" t="s">
        <v>374</v>
      </c>
      <c r="F354">
        <v>7</v>
      </c>
      <c r="G354">
        <v>0</v>
      </c>
      <c r="I354">
        <v>1</v>
      </c>
      <c r="J354">
        <v>0</v>
      </c>
    </row>
    <row r="355" spans="1:11" x14ac:dyDescent="0.25">
      <c r="A355">
        <v>354</v>
      </c>
      <c r="B355" s="1">
        <v>45069</v>
      </c>
      <c r="C355" s="2">
        <v>0.56013888888888885</v>
      </c>
      <c r="D355">
        <f>Identyfikacja!D355</f>
        <v>351</v>
      </c>
      <c r="E355" s="5" t="s">
        <v>375</v>
      </c>
      <c r="F355">
        <v>3</v>
      </c>
      <c r="G355">
        <v>0</v>
      </c>
      <c r="I355">
        <v>2</v>
      </c>
      <c r="J355">
        <v>0</v>
      </c>
    </row>
    <row r="356" spans="1:11" x14ac:dyDescent="0.25">
      <c r="A356">
        <v>355</v>
      </c>
      <c r="B356" s="1">
        <v>45069</v>
      </c>
      <c r="C356" s="2">
        <v>0.56026620370370372</v>
      </c>
      <c r="D356">
        <f>Identyfikacja!D356</f>
        <v>352</v>
      </c>
      <c r="E356" s="5" t="s">
        <v>376</v>
      </c>
      <c r="F356">
        <v>9</v>
      </c>
      <c r="G356">
        <v>0</v>
      </c>
      <c r="I356">
        <v>5</v>
      </c>
      <c r="J356">
        <v>0</v>
      </c>
    </row>
    <row r="357" spans="1:11" x14ac:dyDescent="0.25">
      <c r="A357">
        <v>356</v>
      </c>
      <c r="B357" s="1">
        <v>45069</v>
      </c>
      <c r="C357" s="2">
        <v>0.5602893518518518</v>
      </c>
      <c r="D357">
        <f>Identyfikacja!D357</f>
        <v>353</v>
      </c>
      <c r="E357" s="5" t="s">
        <v>377</v>
      </c>
      <c r="F357">
        <v>3</v>
      </c>
      <c r="G357">
        <v>0</v>
      </c>
      <c r="I357">
        <v>2</v>
      </c>
      <c r="J357">
        <v>0</v>
      </c>
    </row>
    <row r="358" spans="1:11" x14ac:dyDescent="0.25">
      <c r="A358">
        <v>357</v>
      </c>
      <c r="B358" s="1">
        <v>45069</v>
      </c>
      <c r="C358" s="2">
        <v>0.56040509259259264</v>
      </c>
      <c r="D358">
        <f>Identyfikacja!D358</f>
        <v>354</v>
      </c>
      <c r="E358" s="5" t="s">
        <v>378</v>
      </c>
      <c r="F358">
        <v>11</v>
      </c>
      <c r="G358">
        <v>0</v>
      </c>
      <c r="I358">
        <v>1</v>
      </c>
      <c r="J358">
        <v>0</v>
      </c>
    </row>
    <row r="359" spans="1:11" x14ac:dyDescent="0.25">
      <c r="A359">
        <v>358</v>
      </c>
      <c r="B359" s="1">
        <v>45069</v>
      </c>
      <c r="C359" s="2">
        <v>0.56048611111111113</v>
      </c>
      <c r="D359">
        <f>Identyfikacja!D359</f>
        <v>355</v>
      </c>
      <c r="E359" s="5" t="s">
        <v>379</v>
      </c>
      <c r="F359">
        <v>7</v>
      </c>
      <c r="G359">
        <v>0</v>
      </c>
      <c r="I359">
        <v>1</v>
      </c>
      <c r="J359">
        <v>0</v>
      </c>
    </row>
    <row r="360" spans="1:11" x14ac:dyDescent="0.25">
      <c r="A360">
        <v>359</v>
      </c>
      <c r="B360" s="1">
        <v>45069</v>
      </c>
      <c r="C360" s="2">
        <v>0.56059027777777781</v>
      </c>
      <c r="D360">
        <f>Identyfikacja!D360</f>
        <v>356</v>
      </c>
      <c r="E360" s="5" t="s">
        <v>380</v>
      </c>
      <c r="F360">
        <v>7</v>
      </c>
      <c r="G360">
        <v>0</v>
      </c>
      <c r="I360">
        <v>1</v>
      </c>
      <c r="J360">
        <v>0</v>
      </c>
    </row>
    <row r="361" spans="1:11" x14ac:dyDescent="0.25">
      <c r="A361">
        <v>360</v>
      </c>
      <c r="B361" s="1">
        <v>45069</v>
      </c>
      <c r="C361" s="2">
        <v>0.56063657407407408</v>
      </c>
      <c r="D361">
        <f>Identyfikacja!D361</f>
        <v>357</v>
      </c>
      <c r="E361" s="5" t="s">
        <v>381</v>
      </c>
      <c r="F361">
        <v>7</v>
      </c>
      <c r="G361">
        <v>1</v>
      </c>
      <c r="H361">
        <v>11</v>
      </c>
      <c r="I361">
        <v>1</v>
      </c>
      <c r="J361">
        <v>0</v>
      </c>
    </row>
    <row r="362" spans="1:11" x14ac:dyDescent="0.25">
      <c r="A362">
        <v>361</v>
      </c>
      <c r="B362" s="1">
        <v>45069</v>
      </c>
      <c r="C362" s="2">
        <v>0.56084490740740744</v>
      </c>
      <c r="D362">
        <f>Identyfikacja!D362</f>
        <v>358</v>
      </c>
      <c r="E362" s="5" t="s">
        <v>382</v>
      </c>
      <c r="F362">
        <v>9</v>
      </c>
      <c r="G362">
        <v>0</v>
      </c>
      <c r="I362">
        <v>5</v>
      </c>
      <c r="J362">
        <v>0</v>
      </c>
    </row>
    <row r="363" spans="1:11" x14ac:dyDescent="0.25">
      <c r="A363">
        <v>362</v>
      </c>
      <c r="B363" s="1">
        <v>45069</v>
      </c>
      <c r="C363" s="2">
        <v>0.56090277777777775</v>
      </c>
      <c r="D363">
        <f>Identyfikacja!D363</f>
        <v>359</v>
      </c>
      <c r="E363" s="5" t="s">
        <v>383</v>
      </c>
      <c r="F363">
        <v>9</v>
      </c>
      <c r="G363">
        <v>1</v>
      </c>
      <c r="H363">
        <v>8</v>
      </c>
      <c r="I363">
        <v>5</v>
      </c>
      <c r="J363">
        <v>1</v>
      </c>
      <c r="K363">
        <v>6</v>
      </c>
    </row>
    <row r="364" spans="1:11" x14ac:dyDescent="0.25">
      <c r="A364">
        <v>363</v>
      </c>
      <c r="B364" s="1">
        <v>45069</v>
      </c>
      <c r="C364" s="2">
        <v>0.56122685185185184</v>
      </c>
      <c r="D364">
        <f>Identyfikacja!D364</f>
        <v>360</v>
      </c>
      <c r="E364" s="5" t="s">
        <v>384</v>
      </c>
      <c r="F364">
        <v>9</v>
      </c>
      <c r="G364">
        <v>0</v>
      </c>
      <c r="I364">
        <v>5</v>
      </c>
      <c r="J364">
        <v>0</v>
      </c>
    </row>
    <row r="365" spans="1:11" x14ac:dyDescent="0.25">
      <c r="A365">
        <v>364</v>
      </c>
      <c r="B365" s="1">
        <v>45069</v>
      </c>
      <c r="C365" s="2">
        <v>0.56128472222222225</v>
      </c>
      <c r="D365">
        <f>Identyfikacja!D365</f>
        <v>361</v>
      </c>
      <c r="E365" s="5" t="s">
        <v>385</v>
      </c>
      <c r="F365">
        <v>3</v>
      </c>
      <c r="G365">
        <v>0</v>
      </c>
      <c r="I365">
        <v>2</v>
      </c>
      <c r="J365">
        <v>0</v>
      </c>
    </row>
    <row r="366" spans="1:11" x14ac:dyDescent="0.25">
      <c r="A366">
        <v>365</v>
      </c>
      <c r="B366" s="1">
        <v>45069</v>
      </c>
      <c r="C366" s="2">
        <v>0.56141203703703701</v>
      </c>
      <c r="D366">
        <f>Identyfikacja!D366</f>
        <v>362</v>
      </c>
      <c r="E366" s="5" t="s">
        <v>386</v>
      </c>
      <c r="F366">
        <v>9</v>
      </c>
      <c r="G366">
        <v>0</v>
      </c>
      <c r="I366">
        <v>5</v>
      </c>
      <c r="J366">
        <v>0</v>
      </c>
    </row>
    <row r="367" spans="1:11" x14ac:dyDescent="0.25">
      <c r="A367">
        <v>366</v>
      </c>
      <c r="B367" s="1">
        <v>45069</v>
      </c>
      <c r="C367" s="2">
        <v>0.5614351851851852</v>
      </c>
      <c r="D367">
        <f>Identyfikacja!D367</f>
        <v>363</v>
      </c>
      <c r="E367" s="5" t="s">
        <v>387</v>
      </c>
      <c r="F367">
        <v>7</v>
      </c>
      <c r="G367">
        <v>0</v>
      </c>
      <c r="I367">
        <v>1</v>
      </c>
      <c r="J367">
        <v>0</v>
      </c>
    </row>
    <row r="368" spans="1:11" x14ac:dyDescent="0.25">
      <c r="A368">
        <v>367</v>
      </c>
      <c r="B368" s="1">
        <v>45069</v>
      </c>
      <c r="C368" s="2">
        <v>0.56145833333333328</v>
      </c>
      <c r="D368">
        <f>Identyfikacja!D368</f>
        <v>364</v>
      </c>
      <c r="E368" s="5" t="s">
        <v>388</v>
      </c>
      <c r="F368">
        <v>11</v>
      </c>
      <c r="G368">
        <v>0</v>
      </c>
      <c r="I368">
        <v>1</v>
      </c>
      <c r="J368">
        <v>0</v>
      </c>
    </row>
    <row r="369" spans="1:11" x14ac:dyDescent="0.25">
      <c r="A369">
        <v>368</v>
      </c>
      <c r="B369" s="1">
        <v>45069</v>
      </c>
      <c r="C369" s="2">
        <v>0.56148148148148147</v>
      </c>
      <c r="D369">
        <f>Identyfikacja!D369</f>
        <v>365</v>
      </c>
      <c r="E369" s="5" t="s">
        <v>389</v>
      </c>
      <c r="F369">
        <v>7</v>
      </c>
      <c r="G369">
        <v>0</v>
      </c>
      <c r="I369">
        <v>1</v>
      </c>
      <c r="J369">
        <v>0</v>
      </c>
    </row>
    <row r="370" spans="1:11" x14ac:dyDescent="0.25">
      <c r="A370">
        <v>369</v>
      </c>
      <c r="B370" s="1">
        <v>45069</v>
      </c>
      <c r="C370" s="2">
        <v>0.56164351851851857</v>
      </c>
      <c r="D370">
        <f>Identyfikacja!D370</f>
        <v>366</v>
      </c>
      <c r="E370" s="5" t="s">
        <v>390</v>
      </c>
      <c r="F370">
        <v>9</v>
      </c>
      <c r="G370">
        <v>0</v>
      </c>
      <c r="I370">
        <v>5</v>
      </c>
      <c r="J370">
        <v>0</v>
      </c>
    </row>
    <row r="371" spans="1:11" x14ac:dyDescent="0.25">
      <c r="A371">
        <v>370</v>
      </c>
      <c r="B371" s="1">
        <v>45069</v>
      </c>
      <c r="C371" s="2">
        <v>0.56166666666666665</v>
      </c>
      <c r="D371">
        <f>Identyfikacja!D371</f>
        <v>367</v>
      </c>
      <c r="E371" s="5" t="s">
        <v>391</v>
      </c>
      <c r="F371">
        <v>9</v>
      </c>
      <c r="G371">
        <v>0</v>
      </c>
      <c r="I371">
        <v>5</v>
      </c>
      <c r="J371">
        <v>1</v>
      </c>
      <c r="K371">
        <v>4</v>
      </c>
    </row>
    <row r="372" spans="1:11" x14ac:dyDescent="0.25">
      <c r="A372">
        <v>371</v>
      </c>
      <c r="B372" s="1">
        <v>45069</v>
      </c>
      <c r="C372" s="2">
        <v>0.56172453703703706</v>
      </c>
      <c r="D372">
        <f>Identyfikacja!D372</f>
        <v>368</v>
      </c>
      <c r="E372" s="5" t="s">
        <v>392</v>
      </c>
      <c r="F372">
        <v>9</v>
      </c>
      <c r="G372">
        <v>0</v>
      </c>
      <c r="I372">
        <v>5</v>
      </c>
      <c r="J372">
        <v>1</v>
      </c>
      <c r="K372">
        <v>5</v>
      </c>
    </row>
    <row r="373" spans="1:11" x14ac:dyDescent="0.25">
      <c r="A373">
        <v>372</v>
      </c>
      <c r="B373" s="1">
        <v>45069</v>
      </c>
      <c r="C373" s="2">
        <v>0.56194444444444447</v>
      </c>
      <c r="D373">
        <f>Identyfikacja!D373</f>
        <v>369</v>
      </c>
      <c r="E373" s="5" t="s">
        <v>393</v>
      </c>
      <c r="F373">
        <v>9</v>
      </c>
      <c r="G373">
        <v>1</v>
      </c>
      <c r="H373">
        <v>8</v>
      </c>
      <c r="I373">
        <v>5</v>
      </c>
      <c r="J373">
        <v>1</v>
      </c>
      <c r="K373">
        <v>6</v>
      </c>
    </row>
    <row r="374" spans="1:11" x14ac:dyDescent="0.25">
      <c r="A374">
        <v>373</v>
      </c>
      <c r="B374" s="1">
        <v>45069</v>
      </c>
      <c r="C374" s="2">
        <v>0.56199074074074074</v>
      </c>
      <c r="D374">
        <f>Identyfikacja!D374</f>
        <v>370</v>
      </c>
      <c r="E374" s="5" t="s">
        <v>394</v>
      </c>
      <c r="F374">
        <v>9</v>
      </c>
      <c r="G374">
        <v>0</v>
      </c>
      <c r="I374">
        <v>5</v>
      </c>
      <c r="J374">
        <v>0</v>
      </c>
    </row>
    <row r="375" spans="1:11" x14ac:dyDescent="0.25">
      <c r="A375">
        <v>374</v>
      </c>
      <c r="B375" s="1">
        <v>45069</v>
      </c>
      <c r="C375" s="2">
        <v>0.56201388888888892</v>
      </c>
      <c r="D375">
        <f>Identyfikacja!D375</f>
        <v>371</v>
      </c>
      <c r="E375" s="5" t="s">
        <v>395</v>
      </c>
      <c r="F375">
        <v>7</v>
      </c>
      <c r="G375">
        <v>0</v>
      </c>
      <c r="I375">
        <v>1</v>
      </c>
      <c r="J375">
        <v>0</v>
      </c>
    </row>
    <row r="376" spans="1:11" x14ac:dyDescent="0.25">
      <c r="A376">
        <v>375</v>
      </c>
      <c r="B376" s="1">
        <v>45069</v>
      </c>
      <c r="C376" s="2">
        <v>0.56202546296296296</v>
      </c>
      <c r="D376">
        <f>Identyfikacja!D376</f>
        <v>372</v>
      </c>
      <c r="E376" s="5" t="s">
        <v>396</v>
      </c>
      <c r="F376">
        <v>7</v>
      </c>
      <c r="G376">
        <v>0</v>
      </c>
      <c r="I376">
        <v>1</v>
      </c>
      <c r="J376">
        <v>0</v>
      </c>
    </row>
    <row r="377" spans="1:11" x14ac:dyDescent="0.25">
      <c r="A377">
        <v>376</v>
      </c>
      <c r="B377" s="1">
        <v>45069</v>
      </c>
      <c r="C377" s="2">
        <v>0.56222222222222218</v>
      </c>
      <c r="D377">
        <f>Identyfikacja!D377</f>
        <v>373</v>
      </c>
      <c r="E377" s="5" t="s">
        <v>397</v>
      </c>
      <c r="F377">
        <v>11</v>
      </c>
      <c r="G377">
        <v>2</v>
      </c>
      <c r="H377">
        <v>11</v>
      </c>
      <c r="I377">
        <v>1</v>
      </c>
      <c r="J377">
        <v>2</v>
      </c>
      <c r="K377">
        <v>1</v>
      </c>
    </row>
    <row r="378" spans="1:11" x14ac:dyDescent="0.25">
      <c r="A378">
        <v>377</v>
      </c>
      <c r="B378" s="1">
        <v>45069</v>
      </c>
      <c r="C378" s="2">
        <v>0.56223379629629633</v>
      </c>
      <c r="D378">
        <f>Identyfikacja!D378</f>
        <v>374</v>
      </c>
      <c r="E378" s="5" t="s">
        <v>398</v>
      </c>
      <c r="F378">
        <v>9</v>
      </c>
      <c r="G378">
        <v>0</v>
      </c>
      <c r="I378">
        <v>5</v>
      </c>
      <c r="J378">
        <v>0</v>
      </c>
    </row>
    <row r="379" spans="1:11" x14ac:dyDescent="0.25">
      <c r="A379">
        <v>378</v>
      </c>
      <c r="B379" s="1">
        <v>45069</v>
      </c>
      <c r="C379" s="2">
        <v>0.56225694444444441</v>
      </c>
      <c r="D379">
        <f>Identyfikacja!D379</f>
        <v>375</v>
      </c>
      <c r="E379" s="5" t="s">
        <v>399</v>
      </c>
      <c r="F379">
        <v>7</v>
      </c>
      <c r="G379">
        <v>0</v>
      </c>
      <c r="I379">
        <v>1</v>
      </c>
      <c r="J379">
        <v>0</v>
      </c>
    </row>
    <row r="380" spans="1:11" x14ac:dyDescent="0.25">
      <c r="A380">
        <v>379</v>
      </c>
      <c r="B380" s="1">
        <v>45069</v>
      </c>
      <c r="C380" s="2">
        <v>0.5622800925925926</v>
      </c>
      <c r="D380">
        <f>Identyfikacja!D380</f>
        <v>376</v>
      </c>
      <c r="E380" s="5" t="s">
        <v>400</v>
      </c>
      <c r="F380">
        <v>7</v>
      </c>
      <c r="G380">
        <v>0</v>
      </c>
      <c r="I380">
        <v>1</v>
      </c>
      <c r="J380">
        <v>0</v>
      </c>
    </row>
    <row r="381" spans="1:11" x14ac:dyDescent="0.25">
      <c r="A381">
        <v>380</v>
      </c>
      <c r="B381" s="1">
        <v>45069</v>
      </c>
      <c r="C381" s="2">
        <v>0.56261574074074072</v>
      </c>
      <c r="D381">
        <f>Identyfikacja!D381</f>
        <v>377</v>
      </c>
      <c r="E381" s="5" t="s">
        <v>401</v>
      </c>
      <c r="F381">
        <v>7</v>
      </c>
      <c r="G381">
        <v>1</v>
      </c>
      <c r="H381">
        <v>11</v>
      </c>
      <c r="I381">
        <v>1</v>
      </c>
      <c r="J381">
        <v>0</v>
      </c>
    </row>
    <row r="382" spans="1:11" x14ac:dyDescent="0.25">
      <c r="A382">
        <v>381</v>
      </c>
      <c r="B382" s="1">
        <v>45069</v>
      </c>
      <c r="C382" s="2">
        <v>0.56289351851851854</v>
      </c>
      <c r="D382">
        <f>Identyfikacja!D382</f>
        <v>378</v>
      </c>
      <c r="E382" s="5" t="s">
        <v>402</v>
      </c>
      <c r="F382">
        <v>7</v>
      </c>
      <c r="G382">
        <v>0</v>
      </c>
      <c r="I382">
        <v>1</v>
      </c>
      <c r="J382">
        <v>0</v>
      </c>
    </row>
    <row r="383" spans="1:11" x14ac:dyDescent="0.25">
      <c r="A383">
        <v>382</v>
      </c>
      <c r="B383" s="1">
        <v>45069</v>
      </c>
      <c r="C383" s="2">
        <v>0.56312499999999999</v>
      </c>
      <c r="D383">
        <f>Identyfikacja!D383</f>
        <v>379</v>
      </c>
      <c r="E383" s="5" t="s">
        <v>403</v>
      </c>
      <c r="F383">
        <v>3</v>
      </c>
      <c r="G383">
        <v>1</v>
      </c>
      <c r="H383">
        <v>11</v>
      </c>
      <c r="I383">
        <v>2</v>
      </c>
      <c r="J383">
        <v>1</v>
      </c>
      <c r="K383">
        <v>1</v>
      </c>
    </row>
    <row r="384" spans="1:11" x14ac:dyDescent="0.25">
      <c r="A384">
        <v>383</v>
      </c>
      <c r="B384" s="1">
        <v>45069</v>
      </c>
      <c r="C384" s="2">
        <v>0.56340277777777781</v>
      </c>
      <c r="D384">
        <f>Identyfikacja!D384</f>
        <v>380</v>
      </c>
      <c r="E384" s="5" t="s">
        <v>404</v>
      </c>
      <c r="F384">
        <v>9</v>
      </c>
      <c r="G384">
        <v>0</v>
      </c>
      <c r="I384">
        <v>5</v>
      </c>
      <c r="J384">
        <v>1</v>
      </c>
      <c r="K384">
        <v>4</v>
      </c>
    </row>
    <row r="385" spans="1:11" x14ac:dyDescent="0.25">
      <c r="A385">
        <v>384</v>
      </c>
      <c r="B385" s="1">
        <v>45069</v>
      </c>
      <c r="C385" s="2">
        <v>0.56369212962962967</v>
      </c>
      <c r="D385">
        <f>Identyfikacja!D385</f>
        <v>381</v>
      </c>
      <c r="E385" s="5" t="s">
        <v>405</v>
      </c>
      <c r="F385">
        <v>7</v>
      </c>
      <c r="G385">
        <v>0</v>
      </c>
      <c r="I385">
        <v>1</v>
      </c>
      <c r="J385">
        <v>0</v>
      </c>
    </row>
    <row r="386" spans="1:11" x14ac:dyDescent="0.25">
      <c r="A386">
        <v>385</v>
      </c>
      <c r="B386" s="1">
        <v>45069</v>
      </c>
      <c r="C386" s="2">
        <v>0.56379629629629635</v>
      </c>
      <c r="D386">
        <f>Identyfikacja!D386</f>
        <v>382</v>
      </c>
      <c r="E386" s="5" t="s">
        <v>406</v>
      </c>
      <c r="F386">
        <v>7</v>
      </c>
      <c r="G386">
        <v>0</v>
      </c>
      <c r="I386">
        <v>1</v>
      </c>
      <c r="J386">
        <v>0</v>
      </c>
    </row>
    <row r="387" spans="1:11" x14ac:dyDescent="0.25">
      <c r="A387">
        <v>386</v>
      </c>
      <c r="B387" s="1">
        <v>45069</v>
      </c>
      <c r="C387" s="2">
        <v>0.56381944444444443</v>
      </c>
      <c r="D387">
        <f>Identyfikacja!D387</f>
        <v>383</v>
      </c>
      <c r="E387" s="5" t="s">
        <v>407</v>
      </c>
      <c r="F387">
        <v>11</v>
      </c>
      <c r="G387">
        <v>0</v>
      </c>
      <c r="I387">
        <v>1</v>
      </c>
      <c r="J387">
        <v>0</v>
      </c>
    </row>
    <row r="388" spans="1:11" x14ac:dyDescent="0.25">
      <c r="A388">
        <v>387</v>
      </c>
      <c r="B388" s="1">
        <v>45069</v>
      </c>
      <c r="C388" s="2">
        <v>0.5638657407407407</v>
      </c>
      <c r="D388">
        <f>Identyfikacja!D388</f>
        <v>384</v>
      </c>
      <c r="E388" s="5" t="s">
        <v>408</v>
      </c>
      <c r="F388">
        <v>9</v>
      </c>
      <c r="G388">
        <v>0</v>
      </c>
      <c r="I388">
        <v>5</v>
      </c>
      <c r="J388">
        <v>0</v>
      </c>
    </row>
    <row r="389" spans="1:11" x14ac:dyDescent="0.25">
      <c r="A389">
        <v>388</v>
      </c>
      <c r="B389" s="1">
        <v>45069</v>
      </c>
      <c r="C389" s="2">
        <v>0.56388888888888888</v>
      </c>
      <c r="D389">
        <f>Identyfikacja!D389</f>
        <v>385</v>
      </c>
      <c r="E389" s="5" t="s">
        <v>409</v>
      </c>
      <c r="F389">
        <v>7</v>
      </c>
      <c r="G389">
        <v>0</v>
      </c>
      <c r="I389">
        <v>1</v>
      </c>
      <c r="J389">
        <v>0</v>
      </c>
    </row>
    <row r="390" spans="1:11" x14ac:dyDescent="0.25">
      <c r="A390">
        <v>389</v>
      </c>
      <c r="B390" s="1">
        <v>45069</v>
      </c>
      <c r="C390" s="2">
        <v>0.56390046296296292</v>
      </c>
      <c r="D390">
        <f>Identyfikacja!D390</f>
        <v>386</v>
      </c>
      <c r="E390" s="5" t="s">
        <v>410</v>
      </c>
      <c r="F390">
        <v>7</v>
      </c>
      <c r="G390">
        <v>0</v>
      </c>
      <c r="I390">
        <v>1</v>
      </c>
      <c r="J390">
        <v>0</v>
      </c>
    </row>
    <row r="391" spans="1:11" x14ac:dyDescent="0.25">
      <c r="A391">
        <v>390</v>
      </c>
      <c r="B391" s="1">
        <v>45069</v>
      </c>
      <c r="C391" s="2">
        <v>0.56392361111111111</v>
      </c>
      <c r="D391">
        <f>Identyfikacja!D391</f>
        <v>387</v>
      </c>
      <c r="E391" s="5" t="s">
        <v>411</v>
      </c>
      <c r="F391">
        <v>7</v>
      </c>
      <c r="G391">
        <v>0</v>
      </c>
      <c r="I391">
        <v>1</v>
      </c>
      <c r="J391">
        <v>0</v>
      </c>
    </row>
    <row r="392" spans="1:11" x14ac:dyDescent="0.25">
      <c r="A392">
        <v>391</v>
      </c>
      <c r="B392" s="1">
        <v>45069</v>
      </c>
      <c r="C392" s="2">
        <v>0.56396990740740738</v>
      </c>
      <c r="D392">
        <f>Identyfikacja!D392</f>
        <v>388</v>
      </c>
      <c r="E392" s="5" t="s">
        <v>412</v>
      </c>
      <c r="F392">
        <v>7</v>
      </c>
      <c r="G392">
        <v>0</v>
      </c>
      <c r="I392">
        <v>1</v>
      </c>
      <c r="J392">
        <v>0</v>
      </c>
    </row>
    <row r="393" spans="1:11" x14ac:dyDescent="0.25">
      <c r="A393">
        <v>392</v>
      </c>
      <c r="B393" s="1">
        <v>45069</v>
      </c>
      <c r="C393" s="2">
        <v>0.56400462962962961</v>
      </c>
      <c r="D393">
        <f>Identyfikacja!D393</f>
        <v>389</v>
      </c>
      <c r="E393" s="5" t="s">
        <v>413</v>
      </c>
      <c r="F393">
        <v>8</v>
      </c>
      <c r="G393">
        <v>0</v>
      </c>
      <c r="I393">
        <v>6</v>
      </c>
      <c r="J393">
        <v>0</v>
      </c>
    </row>
    <row r="394" spans="1:11" x14ac:dyDescent="0.25">
      <c r="A394">
        <v>393</v>
      </c>
      <c r="B394" s="1">
        <v>45069</v>
      </c>
      <c r="C394" s="2">
        <v>0.56402777777777779</v>
      </c>
      <c r="D394">
        <f>Identyfikacja!D394</f>
        <v>390</v>
      </c>
      <c r="E394" s="5" t="s">
        <v>414</v>
      </c>
      <c r="F394">
        <v>3</v>
      </c>
      <c r="G394">
        <v>0</v>
      </c>
      <c r="I394">
        <v>2</v>
      </c>
      <c r="J394">
        <v>0</v>
      </c>
    </row>
    <row r="395" spans="1:11" x14ac:dyDescent="0.25">
      <c r="A395">
        <v>394</v>
      </c>
      <c r="B395" s="1">
        <v>45069</v>
      </c>
      <c r="C395" s="2">
        <v>0.56403935185185183</v>
      </c>
      <c r="D395">
        <f>Identyfikacja!D395</f>
        <v>391</v>
      </c>
      <c r="E395" s="5" t="s">
        <v>415</v>
      </c>
      <c r="F395">
        <v>11</v>
      </c>
      <c r="G395">
        <v>0</v>
      </c>
      <c r="I395">
        <v>1</v>
      </c>
      <c r="J395">
        <v>0</v>
      </c>
    </row>
    <row r="396" spans="1:11" x14ac:dyDescent="0.25">
      <c r="A396">
        <v>395</v>
      </c>
      <c r="B396" s="1">
        <v>45069</v>
      </c>
      <c r="C396" s="2">
        <v>0.5640856481481481</v>
      </c>
      <c r="D396">
        <f>Identyfikacja!D396</f>
        <v>392</v>
      </c>
      <c r="E396" s="5" t="s">
        <v>416</v>
      </c>
      <c r="F396">
        <v>11</v>
      </c>
      <c r="G396">
        <v>0</v>
      </c>
      <c r="I396">
        <v>1</v>
      </c>
      <c r="J396">
        <v>0</v>
      </c>
    </row>
    <row r="397" spans="1:11" x14ac:dyDescent="0.25">
      <c r="A397">
        <v>396</v>
      </c>
      <c r="B397" s="1">
        <v>45069</v>
      </c>
      <c r="C397" s="2">
        <v>0.56423611111111116</v>
      </c>
      <c r="D397">
        <f>Identyfikacja!D397</f>
        <v>393</v>
      </c>
      <c r="E397" s="5" t="s">
        <v>417</v>
      </c>
      <c r="F397">
        <v>8</v>
      </c>
      <c r="G397">
        <v>0</v>
      </c>
      <c r="I397">
        <v>6</v>
      </c>
      <c r="J397">
        <v>0</v>
      </c>
    </row>
    <row r="398" spans="1:11" x14ac:dyDescent="0.25">
      <c r="A398">
        <v>397</v>
      </c>
      <c r="B398" s="1">
        <v>45069</v>
      </c>
      <c r="C398" s="2">
        <v>0.56429398148148147</v>
      </c>
      <c r="D398">
        <f>Identyfikacja!D398</f>
        <v>394</v>
      </c>
      <c r="E398" s="5" t="s">
        <v>418</v>
      </c>
      <c r="F398">
        <v>7</v>
      </c>
      <c r="G398">
        <v>1</v>
      </c>
      <c r="H398">
        <v>2</v>
      </c>
      <c r="I398">
        <v>1</v>
      </c>
      <c r="J398">
        <v>0</v>
      </c>
    </row>
    <row r="399" spans="1:11" x14ac:dyDescent="0.25">
      <c r="A399">
        <v>398</v>
      </c>
      <c r="B399" s="1">
        <v>45069</v>
      </c>
      <c r="C399" s="2">
        <v>0.56436342592592592</v>
      </c>
      <c r="D399">
        <f>Identyfikacja!D399</f>
        <v>395</v>
      </c>
      <c r="E399" s="5" t="s">
        <v>419</v>
      </c>
      <c r="F399">
        <v>7</v>
      </c>
      <c r="G399">
        <v>0</v>
      </c>
      <c r="I399">
        <v>1</v>
      </c>
      <c r="J399">
        <v>0</v>
      </c>
    </row>
    <row r="400" spans="1:11" x14ac:dyDescent="0.25">
      <c r="A400">
        <v>399</v>
      </c>
      <c r="B400" s="1">
        <v>45069</v>
      </c>
      <c r="C400" s="2">
        <v>0.56447916666666664</v>
      </c>
      <c r="D400">
        <f>Identyfikacja!D400</f>
        <v>396</v>
      </c>
      <c r="E400" s="5" t="s">
        <v>420</v>
      </c>
      <c r="F400">
        <v>3</v>
      </c>
      <c r="G400">
        <v>0</v>
      </c>
      <c r="I400">
        <v>3</v>
      </c>
      <c r="J400">
        <v>1</v>
      </c>
      <c r="K400">
        <v>2</v>
      </c>
    </row>
    <row r="401" spans="1:10" x14ac:dyDescent="0.25">
      <c r="A401">
        <v>400</v>
      </c>
      <c r="B401" s="1">
        <v>45069</v>
      </c>
      <c r="C401" s="2">
        <v>0.56449074074074079</v>
      </c>
      <c r="D401">
        <f>Identyfikacja!D401</f>
        <v>397</v>
      </c>
      <c r="E401" s="5" t="s">
        <v>421</v>
      </c>
      <c r="F401">
        <v>3</v>
      </c>
      <c r="G401">
        <v>0</v>
      </c>
      <c r="I401">
        <v>2</v>
      </c>
      <c r="J401">
        <v>0</v>
      </c>
    </row>
    <row r="402" spans="1:10" x14ac:dyDescent="0.25">
      <c r="A402">
        <v>401</v>
      </c>
      <c r="B402" s="1">
        <v>45069</v>
      </c>
      <c r="C402" s="2">
        <v>0.5647106481481482</v>
      </c>
      <c r="D402">
        <f>Identyfikacja!D402</f>
        <v>398</v>
      </c>
      <c r="E402" s="5" t="s">
        <v>422</v>
      </c>
      <c r="F402">
        <v>3</v>
      </c>
      <c r="G402">
        <v>0</v>
      </c>
      <c r="I402">
        <v>2</v>
      </c>
      <c r="J402">
        <v>0</v>
      </c>
    </row>
    <row r="403" spans="1:10" x14ac:dyDescent="0.25">
      <c r="A403">
        <v>402</v>
      </c>
      <c r="B403" s="1">
        <v>45069</v>
      </c>
      <c r="C403" s="2">
        <v>0.56481481481481477</v>
      </c>
      <c r="D403">
        <f>Identyfikacja!D403</f>
        <v>399</v>
      </c>
      <c r="E403" s="5" t="s">
        <v>423</v>
      </c>
      <c r="F403">
        <v>7</v>
      </c>
      <c r="G403">
        <v>0</v>
      </c>
      <c r="I403">
        <v>1</v>
      </c>
      <c r="J403">
        <v>0</v>
      </c>
    </row>
    <row r="404" spans="1:10" x14ac:dyDescent="0.25">
      <c r="A404">
        <v>403</v>
      </c>
      <c r="B404" s="1">
        <v>45069</v>
      </c>
      <c r="C404" s="2">
        <v>0.56494212962962964</v>
      </c>
      <c r="D404">
        <f>Identyfikacja!D404</f>
        <v>400</v>
      </c>
      <c r="E404" s="5" t="s">
        <v>424</v>
      </c>
      <c r="F404">
        <v>9</v>
      </c>
      <c r="G404">
        <v>0</v>
      </c>
      <c r="I404">
        <v>5</v>
      </c>
      <c r="J404">
        <v>0</v>
      </c>
    </row>
    <row r="405" spans="1:10" x14ac:dyDescent="0.25">
      <c r="A405">
        <v>404</v>
      </c>
      <c r="B405" s="1">
        <v>45069</v>
      </c>
      <c r="C405" s="2">
        <v>0.56496527777777783</v>
      </c>
      <c r="D405">
        <f>Identyfikacja!D405</f>
        <v>401</v>
      </c>
      <c r="E405" s="5" t="s">
        <v>425</v>
      </c>
      <c r="F405">
        <v>7</v>
      </c>
      <c r="G405">
        <v>0</v>
      </c>
      <c r="I405">
        <v>1</v>
      </c>
      <c r="J405">
        <v>0</v>
      </c>
    </row>
    <row r="406" spans="1:10" x14ac:dyDescent="0.25">
      <c r="A406">
        <v>405</v>
      </c>
      <c r="B406" s="1">
        <v>45069</v>
      </c>
      <c r="C406" s="2">
        <v>0.56498842592592591</v>
      </c>
      <c r="D406">
        <f>Identyfikacja!D406</f>
        <v>402</v>
      </c>
      <c r="E406" s="5" t="s">
        <v>426</v>
      </c>
      <c r="F406">
        <v>7</v>
      </c>
      <c r="G406">
        <v>0</v>
      </c>
      <c r="I406">
        <v>1</v>
      </c>
      <c r="J406">
        <v>0</v>
      </c>
    </row>
    <row r="407" spans="1:10" x14ac:dyDescent="0.25">
      <c r="A407">
        <v>406</v>
      </c>
      <c r="B407" s="1">
        <v>45069</v>
      </c>
      <c r="C407" s="2">
        <v>0.5650115740740741</v>
      </c>
      <c r="D407">
        <f>Identyfikacja!D407</f>
        <v>403</v>
      </c>
      <c r="E407" s="5" t="s">
        <v>427</v>
      </c>
      <c r="F407">
        <v>7</v>
      </c>
      <c r="G407">
        <v>0</v>
      </c>
      <c r="I407">
        <v>1</v>
      </c>
      <c r="J407">
        <v>0</v>
      </c>
    </row>
    <row r="408" spans="1:10" x14ac:dyDescent="0.25">
      <c r="A408">
        <v>407</v>
      </c>
      <c r="B408" s="1">
        <v>45069</v>
      </c>
      <c r="C408" s="2">
        <v>0.56510416666666663</v>
      </c>
      <c r="D408">
        <f>Identyfikacja!D408</f>
        <v>404</v>
      </c>
      <c r="E408" s="5" t="s">
        <v>428</v>
      </c>
      <c r="F408">
        <v>7</v>
      </c>
      <c r="G408">
        <v>0</v>
      </c>
      <c r="I408">
        <v>1</v>
      </c>
      <c r="J408">
        <v>0</v>
      </c>
    </row>
    <row r="409" spans="1:10" x14ac:dyDescent="0.25">
      <c r="A409">
        <v>408</v>
      </c>
      <c r="B409" s="1">
        <v>45069</v>
      </c>
      <c r="C409" s="2">
        <v>0.56512731481481482</v>
      </c>
      <c r="D409">
        <f>Identyfikacja!D409</f>
        <v>405</v>
      </c>
      <c r="E409" s="5" t="s">
        <v>429</v>
      </c>
      <c r="F409">
        <v>11</v>
      </c>
      <c r="G409">
        <v>0</v>
      </c>
      <c r="I409">
        <v>1</v>
      </c>
      <c r="J409">
        <v>0</v>
      </c>
    </row>
    <row r="410" spans="1:10" x14ac:dyDescent="0.25">
      <c r="A410">
        <v>409</v>
      </c>
      <c r="B410" s="1">
        <v>45069</v>
      </c>
      <c r="C410" s="2">
        <v>0.56519675925925927</v>
      </c>
      <c r="D410">
        <f>Identyfikacja!D410</f>
        <v>406</v>
      </c>
      <c r="E410" s="5" t="s">
        <v>430</v>
      </c>
      <c r="F410">
        <v>7</v>
      </c>
      <c r="G410">
        <v>0</v>
      </c>
      <c r="I410">
        <v>1</v>
      </c>
      <c r="J410">
        <v>0</v>
      </c>
    </row>
    <row r="411" spans="1:10" x14ac:dyDescent="0.25">
      <c r="A411">
        <v>410</v>
      </c>
      <c r="B411" s="1">
        <v>45069</v>
      </c>
      <c r="C411" s="2">
        <v>0.56524305555555554</v>
      </c>
      <c r="D411">
        <f>Identyfikacja!D411</f>
        <v>407</v>
      </c>
      <c r="E411" s="5" t="s">
        <v>431</v>
      </c>
      <c r="F411">
        <v>7</v>
      </c>
      <c r="G411">
        <v>0</v>
      </c>
      <c r="I411">
        <v>1</v>
      </c>
      <c r="J411">
        <v>0</v>
      </c>
    </row>
    <row r="412" spans="1:10" x14ac:dyDescent="0.25">
      <c r="A412">
        <v>411</v>
      </c>
      <c r="B412" s="1">
        <v>45069</v>
      </c>
      <c r="C412" s="2">
        <v>0.56634259259259256</v>
      </c>
      <c r="D412">
        <f>Identyfikacja!D412</f>
        <v>408</v>
      </c>
      <c r="E412" s="5" t="s">
        <v>432</v>
      </c>
      <c r="F412">
        <v>7</v>
      </c>
      <c r="G412">
        <v>0</v>
      </c>
      <c r="I412">
        <v>1</v>
      </c>
      <c r="J412">
        <v>0</v>
      </c>
    </row>
    <row r="413" spans="1:10" x14ac:dyDescent="0.25">
      <c r="A413">
        <v>412</v>
      </c>
      <c r="B413" s="1">
        <v>45069</v>
      </c>
      <c r="C413" s="2">
        <v>0.56640046296296298</v>
      </c>
      <c r="D413">
        <f>Identyfikacja!D413</f>
        <v>409</v>
      </c>
      <c r="E413" s="5" t="s">
        <v>433</v>
      </c>
      <c r="F413">
        <v>7</v>
      </c>
      <c r="G413">
        <v>0</v>
      </c>
      <c r="I413">
        <v>1</v>
      </c>
      <c r="J413">
        <v>0</v>
      </c>
    </row>
    <row r="414" spans="1:10" x14ac:dyDescent="0.25">
      <c r="A414">
        <v>413</v>
      </c>
      <c r="B414" s="1">
        <v>45069</v>
      </c>
      <c r="C414" s="2">
        <v>0.56729166666666664</v>
      </c>
      <c r="D414">
        <f>Identyfikacja!D414</f>
        <v>410</v>
      </c>
      <c r="E414" s="5" t="s">
        <v>434</v>
      </c>
      <c r="F414">
        <v>9</v>
      </c>
      <c r="G414">
        <v>0</v>
      </c>
      <c r="I414">
        <v>5</v>
      </c>
      <c r="J414">
        <v>0</v>
      </c>
    </row>
    <row r="415" spans="1:10" x14ac:dyDescent="0.25">
      <c r="A415">
        <v>414</v>
      </c>
      <c r="B415" s="1">
        <v>45069</v>
      </c>
      <c r="C415" s="2">
        <v>0.56731481481481483</v>
      </c>
      <c r="D415">
        <f>Identyfikacja!D415</f>
        <v>411</v>
      </c>
      <c r="E415" s="5" t="s">
        <v>435</v>
      </c>
      <c r="F415">
        <v>7</v>
      </c>
      <c r="G415">
        <v>0</v>
      </c>
      <c r="I415">
        <v>1</v>
      </c>
      <c r="J415">
        <v>0</v>
      </c>
    </row>
    <row r="416" spans="1:10" x14ac:dyDescent="0.25">
      <c r="A416">
        <v>415</v>
      </c>
      <c r="B416" s="1">
        <v>45069</v>
      </c>
      <c r="C416" s="2">
        <v>0.56732638888888887</v>
      </c>
      <c r="D416">
        <f>Identyfikacja!D416</f>
        <v>412</v>
      </c>
      <c r="E416" s="5" t="s">
        <v>436</v>
      </c>
      <c r="F416">
        <v>7</v>
      </c>
      <c r="G416">
        <v>0</v>
      </c>
      <c r="I416">
        <v>1</v>
      </c>
      <c r="J416">
        <v>0</v>
      </c>
    </row>
    <row r="417" spans="1:10" x14ac:dyDescent="0.25">
      <c r="A417">
        <v>416</v>
      </c>
      <c r="B417" s="1">
        <v>45069</v>
      </c>
      <c r="C417" s="2">
        <v>0.56734953703703705</v>
      </c>
      <c r="D417">
        <f>Identyfikacja!D417</f>
        <v>413</v>
      </c>
      <c r="E417" s="5" t="s">
        <v>437</v>
      </c>
      <c r="F417">
        <v>7</v>
      </c>
      <c r="G417">
        <v>0</v>
      </c>
      <c r="I417">
        <v>1</v>
      </c>
      <c r="J417">
        <v>0</v>
      </c>
    </row>
    <row r="418" spans="1:10" x14ac:dyDescent="0.25">
      <c r="A418">
        <v>417</v>
      </c>
      <c r="B418" s="1">
        <v>45069</v>
      </c>
      <c r="C418" s="2">
        <v>0.56745370370370374</v>
      </c>
      <c r="D418">
        <f>Identyfikacja!D418</f>
        <v>414</v>
      </c>
      <c r="E418" s="5" t="s">
        <v>438</v>
      </c>
      <c r="F418">
        <v>7</v>
      </c>
      <c r="G418">
        <v>0</v>
      </c>
      <c r="I418">
        <v>1</v>
      </c>
      <c r="J418">
        <v>0</v>
      </c>
    </row>
    <row r="419" spans="1:10" x14ac:dyDescent="0.25">
      <c r="A419">
        <v>418</v>
      </c>
      <c r="B419" s="1">
        <v>45069</v>
      </c>
      <c r="C419" s="2">
        <v>0.56760416666666669</v>
      </c>
      <c r="D419">
        <f>Identyfikacja!D419</f>
        <v>415</v>
      </c>
      <c r="E419" s="5" t="s">
        <v>439</v>
      </c>
      <c r="F419">
        <v>7</v>
      </c>
      <c r="G419">
        <v>0</v>
      </c>
      <c r="I419">
        <v>1</v>
      </c>
      <c r="J419">
        <v>0</v>
      </c>
    </row>
    <row r="420" spans="1:10" x14ac:dyDescent="0.25">
      <c r="A420">
        <v>419</v>
      </c>
      <c r="B420" s="1">
        <v>45069</v>
      </c>
      <c r="C420" s="2">
        <v>0.56762731481481477</v>
      </c>
      <c r="D420">
        <f>Identyfikacja!D420</f>
        <v>416</v>
      </c>
      <c r="E420" s="5" t="s">
        <v>440</v>
      </c>
      <c r="F420">
        <v>9</v>
      </c>
      <c r="G420">
        <v>0</v>
      </c>
      <c r="I420">
        <v>5</v>
      </c>
      <c r="J420">
        <v>0</v>
      </c>
    </row>
    <row r="421" spans="1:10" x14ac:dyDescent="0.25">
      <c r="A421">
        <v>420</v>
      </c>
      <c r="B421" s="1">
        <v>45069</v>
      </c>
      <c r="C421" s="2">
        <v>0.56768518518518518</v>
      </c>
      <c r="D421">
        <f>Identyfikacja!D421</f>
        <v>417</v>
      </c>
      <c r="E421" s="5" t="s">
        <v>441</v>
      </c>
      <c r="F421">
        <v>7</v>
      </c>
      <c r="G421">
        <v>0</v>
      </c>
      <c r="I421">
        <v>1</v>
      </c>
      <c r="J421">
        <v>0</v>
      </c>
    </row>
    <row r="422" spans="1:10" x14ac:dyDescent="0.25">
      <c r="A422">
        <v>421</v>
      </c>
      <c r="B422" s="1">
        <v>45069</v>
      </c>
      <c r="C422" s="2">
        <v>0.56790509259259259</v>
      </c>
      <c r="D422">
        <f>Identyfikacja!D422</f>
        <v>418</v>
      </c>
      <c r="E422" s="5" t="s">
        <v>442</v>
      </c>
      <c r="F422">
        <v>7</v>
      </c>
      <c r="G422">
        <v>0</v>
      </c>
      <c r="I422">
        <v>1</v>
      </c>
      <c r="J422">
        <v>0</v>
      </c>
    </row>
    <row r="423" spans="1:10" x14ac:dyDescent="0.25">
      <c r="A423">
        <v>422</v>
      </c>
      <c r="B423" s="1">
        <v>45069</v>
      </c>
      <c r="C423" s="2">
        <v>0.56792824074074078</v>
      </c>
      <c r="D423">
        <f>Identyfikacja!D423</f>
        <v>419</v>
      </c>
      <c r="E423" s="5" t="s">
        <v>443</v>
      </c>
      <c r="F423">
        <v>7</v>
      </c>
      <c r="G423">
        <v>0</v>
      </c>
      <c r="I423">
        <v>1</v>
      </c>
      <c r="J423">
        <v>0</v>
      </c>
    </row>
    <row r="424" spans="1:10" x14ac:dyDescent="0.25">
      <c r="A424">
        <v>423</v>
      </c>
      <c r="B424" s="1">
        <v>45069</v>
      </c>
      <c r="C424" s="2">
        <v>0.56795138888888885</v>
      </c>
      <c r="D424">
        <f>Identyfikacja!D424</f>
        <v>420</v>
      </c>
      <c r="E424" s="5" t="s">
        <v>444</v>
      </c>
      <c r="F424">
        <v>7</v>
      </c>
      <c r="G424">
        <v>0</v>
      </c>
      <c r="I424">
        <v>1</v>
      </c>
      <c r="J424">
        <v>0</v>
      </c>
    </row>
    <row r="425" spans="1:10" x14ac:dyDescent="0.25">
      <c r="A425">
        <v>424</v>
      </c>
      <c r="B425" s="1">
        <v>45069</v>
      </c>
      <c r="C425" s="2">
        <v>0.56811342592592595</v>
      </c>
      <c r="D425">
        <f>Identyfikacja!D425</f>
        <v>421</v>
      </c>
      <c r="E425" s="5" t="s">
        <v>445</v>
      </c>
      <c r="F425">
        <v>7</v>
      </c>
      <c r="G425">
        <v>0</v>
      </c>
      <c r="I425">
        <v>1</v>
      </c>
      <c r="J425">
        <v>0</v>
      </c>
    </row>
    <row r="426" spans="1:10" x14ac:dyDescent="0.25">
      <c r="A426">
        <v>425</v>
      </c>
      <c r="B426" s="1">
        <v>45069</v>
      </c>
      <c r="C426" s="2">
        <v>0.56825231481481486</v>
      </c>
      <c r="D426">
        <f>Identyfikacja!D426</f>
        <v>422</v>
      </c>
      <c r="E426" s="5" t="s">
        <v>446</v>
      </c>
      <c r="F426">
        <v>7</v>
      </c>
      <c r="G426">
        <v>0</v>
      </c>
      <c r="I426">
        <v>1</v>
      </c>
      <c r="J426">
        <v>0</v>
      </c>
    </row>
    <row r="427" spans="1:10" x14ac:dyDescent="0.25">
      <c r="A427">
        <v>426</v>
      </c>
      <c r="B427" s="1">
        <v>45069</v>
      </c>
      <c r="C427" s="2">
        <v>0.56828703703703709</v>
      </c>
      <c r="D427">
        <f>Identyfikacja!D427</f>
        <v>423</v>
      </c>
      <c r="E427" s="5" t="s">
        <v>447</v>
      </c>
      <c r="F427">
        <v>11</v>
      </c>
      <c r="G427">
        <v>0</v>
      </c>
      <c r="I427">
        <v>1</v>
      </c>
      <c r="J427">
        <v>0</v>
      </c>
    </row>
    <row r="428" spans="1:10" x14ac:dyDescent="0.25">
      <c r="A428">
        <v>427</v>
      </c>
      <c r="B428" s="1">
        <v>45069</v>
      </c>
      <c r="C428" s="2">
        <v>0.56839120370370366</v>
      </c>
      <c r="D428">
        <f>Identyfikacja!D428</f>
        <v>424</v>
      </c>
      <c r="E428" s="5" t="s">
        <v>448</v>
      </c>
      <c r="F428">
        <v>7</v>
      </c>
      <c r="G428">
        <v>0</v>
      </c>
      <c r="I428">
        <v>1</v>
      </c>
      <c r="J428">
        <v>0</v>
      </c>
    </row>
    <row r="429" spans="1:10" x14ac:dyDescent="0.25">
      <c r="A429">
        <v>428</v>
      </c>
      <c r="B429" s="1">
        <v>45069</v>
      </c>
      <c r="C429" s="2">
        <v>0.56840277777777781</v>
      </c>
      <c r="D429">
        <f>Identyfikacja!D429</f>
        <v>425</v>
      </c>
      <c r="E429" s="5" t="s">
        <v>449</v>
      </c>
      <c r="F429">
        <v>7</v>
      </c>
      <c r="G429">
        <v>0</v>
      </c>
      <c r="I429">
        <v>1</v>
      </c>
      <c r="J429">
        <v>0</v>
      </c>
    </row>
    <row r="430" spans="1:10" x14ac:dyDescent="0.25">
      <c r="A430">
        <v>429</v>
      </c>
      <c r="B430" s="1">
        <v>45069</v>
      </c>
      <c r="C430" s="2">
        <v>0.56842592592592589</v>
      </c>
      <c r="D430">
        <f>Identyfikacja!D430</f>
        <v>426</v>
      </c>
      <c r="E430" s="5" t="s">
        <v>450</v>
      </c>
      <c r="F430">
        <v>7</v>
      </c>
      <c r="G430">
        <v>0</v>
      </c>
      <c r="I430">
        <v>1</v>
      </c>
      <c r="J430">
        <v>0</v>
      </c>
    </row>
    <row r="431" spans="1:10" x14ac:dyDescent="0.25">
      <c r="A431">
        <v>430</v>
      </c>
      <c r="B431" s="1">
        <v>45069</v>
      </c>
      <c r="C431" s="2">
        <v>0.56844907407407408</v>
      </c>
      <c r="D431">
        <f>Identyfikacja!D431</f>
        <v>427</v>
      </c>
      <c r="E431" s="5" t="s">
        <v>451</v>
      </c>
      <c r="F431">
        <v>7</v>
      </c>
      <c r="G431">
        <v>0</v>
      </c>
      <c r="I431">
        <v>1</v>
      </c>
      <c r="J431">
        <v>0</v>
      </c>
    </row>
    <row r="432" spans="1:10" x14ac:dyDescent="0.25">
      <c r="A432">
        <v>431</v>
      </c>
      <c r="B432" s="1">
        <v>45069</v>
      </c>
      <c r="C432" s="2">
        <v>0.56893518518518515</v>
      </c>
      <c r="D432">
        <f>Identyfikacja!D432</f>
        <v>428</v>
      </c>
      <c r="E432" s="5" t="s">
        <v>452</v>
      </c>
      <c r="F432">
        <v>7</v>
      </c>
      <c r="G432">
        <v>0</v>
      </c>
      <c r="I432">
        <v>1</v>
      </c>
      <c r="J432">
        <v>0</v>
      </c>
    </row>
    <row r="433" spans="1:10" x14ac:dyDescent="0.25">
      <c r="A433">
        <v>432</v>
      </c>
      <c r="B433" s="1">
        <v>45069</v>
      </c>
      <c r="C433" s="2">
        <v>0.56913194444444448</v>
      </c>
      <c r="D433">
        <f>Identyfikacja!D433</f>
        <v>429</v>
      </c>
      <c r="E433" s="5" t="s">
        <v>453</v>
      </c>
      <c r="F433">
        <v>9</v>
      </c>
      <c r="G433">
        <v>0</v>
      </c>
      <c r="I433">
        <v>5</v>
      </c>
      <c r="J433">
        <v>0</v>
      </c>
    </row>
    <row r="434" spans="1:10" x14ac:dyDescent="0.25">
      <c r="A434">
        <v>433</v>
      </c>
      <c r="B434" s="1">
        <v>45069</v>
      </c>
      <c r="C434" s="2">
        <v>0.56947916666666665</v>
      </c>
      <c r="D434">
        <f>Identyfikacja!D434</f>
        <v>430</v>
      </c>
      <c r="E434" s="5" t="s">
        <v>454</v>
      </c>
      <c r="F434">
        <v>9</v>
      </c>
      <c r="G434">
        <v>0</v>
      </c>
      <c r="I434">
        <v>5</v>
      </c>
      <c r="J434">
        <v>0</v>
      </c>
    </row>
    <row r="435" spans="1:10" x14ac:dyDescent="0.25">
      <c r="A435">
        <v>434</v>
      </c>
      <c r="B435" s="1">
        <v>45069</v>
      </c>
      <c r="C435" s="2">
        <v>0.56950231481481484</v>
      </c>
      <c r="D435">
        <f>Identyfikacja!D435</f>
        <v>431</v>
      </c>
      <c r="E435" s="5" t="s">
        <v>455</v>
      </c>
      <c r="F435">
        <v>9</v>
      </c>
      <c r="G435">
        <v>0</v>
      </c>
      <c r="I435">
        <v>5</v>
      </c>
      <c r="J435">
        <v>0</v>
      </c>
    </row>
    <row r="436" spans="1:10" x14ac:dyDescent="0.25">
      <c r="A436">
        <v>435</v>
      </c>
      <c r="B436" s="1">
        <v>45069</v>
      </c>
      <c r="C436" s="2">
        <v>0.56953703703703706</v>
      </c>
      <c r="D436">
        <f>Identyfikacja!D436</f>
        <v>432</v>
      </c>
      <c r="E436" s="5" t="s">
        <v>456</v>
      </c>
      <c r="F436">
        <v>7</v>
      </c>
      <c r="G436">
        <v>0</v>
      </c>
      <c r="I436">
        <v>1</v>
      </c>
      <c r="J436">
        <v>0</v>
      </c>
    </row>
    <row r="437" spans="1:10" x14ac:dyDescent="0.25">
      <c r="A437">
        <v>436</v>
      </c>
      <c r="B437" s="1">
        <v>45069</v>
      </c>
      <c r="C437" s="2">
        <v>0.56968750000000001</v>
      </c>
      <c r="D437">
        <f>Identyfikacja!D437</f>
        <v>433</v>
      </c>
      <c r="E437" s="5" t="s">
        <v>457</v>
      </c>
      <c r="F437">
        <v>7</v>
      </c>
      <c r="G437">
        <v>1</v>
      </c>
      <c r="H437">
        <v>11</v>
      </c>
      <c r="I437">
        <v>1</v>
      </c>
      <c r="J437">
        <v>0</v>
      </c>
    </row>
    <row r="438" spans="1:10" x14ac:dyDescent="0.25">
      <c r="A438">
        <v>437</v>
      </c>
      <c r="B438" s="1">
        <v>45069</v>
      </c>
      <c r="C438" s="2">
        <v>0.56981481481481477</v>
      </c>
      <c r="D438">
        <f>Identyfikacja!D438</f>
        <v>434</v>
      </c>
      <c r="E438" s="5" t="s">
        <v>458</v>
      </c>
      <c r="F438">
        <v>7</v>
      </c>
      <c r="G438">
        <v>0</v>
      </c>
      <c r="I438">
        <v>1</v>
      </c>
      <c r="J438">
        <v>0</v>
      </c>
    </row>
    <row r="439" spans="1:10" x14ac:dyDescent="0.25">
      <c r="A439">
        <v>438</v>
      </c>
      <c r="B439" s="1">
        <v>45069</v>
      </c>
      <c r="C439" s="2">
        <v>0.569849537037037</v>
      </c>
      <c r="D439">
        <f>Identyfikacja!D439</f>
        <v>435</v>
      </c>
      <c r="E439" s="5" t="s">
        <v>459</v>
      </c>
      <c r="F439">
        <v>9</v>
      </c>
      <c r="G439">
        <v>0</v>
      </c>
      <c r="I439">
        <v>5</v>
      </c>
      <c r="J439">
        <v>0</v>
      </c>
    </row>
    <row r="440" spans="1:10" x14ac:dyDescent="0.25">
      <c r="A440">
        <v>439</v>
      </c>
      <c r="B440" s="1">
        <v>45069</v>
      </c>
      <c r="C440" s="2">
        <v>0.56986111111111115</v>
      </c>
      <c r="D440">
        <f>Identyfikacja!D440</f>
        <v>436</v>
      </c>
      <c r="E440" s="5" t="s">
        <v>460</v>
      </c>
      <c r="F440">
        <v>7</v>
      </c>
      <c r="G440">
        <v>1</v>
      </c>
      <c r="H440">
        <v>11</v>
      </c>
      <c r="I440">
        <v>1</v>
      </c>
      <c r="J440">
        <v>0</v>
      </c>
    </row>
    <row r="441" spans="1:10" x14ac:dyDescent="0.25">
      <c r="A441">
        <v>440</v>
      </c>
      <c r="B441" s="1">
        <v>45069</v>
      </c>
      <c r="C441" s="2">
        <v>0.57005787037037037</v>
      </c>
      <c r="D441">
        <f>Identyfikacja!D441</f>
        <v>437</v>
      </c>
      <c r="E441" s="5" t="s">
        <v>461</v>
      </c>
      <c r="F441">
        <v>9</v>
      </c>
      <c r="G441">
        <v>0</v>
      </c>
      <c r="I441">
        <v>5</v>
      </c>
      <c r="J441">
        <v>0</v>
      </c>
    </row>
    <row r="442" spans="1:10" x14ac:dyDescent="0.25">
      <c r="A442">
        <v>441</v>
      </c>
      <c r="B442" s="1">
        <v>45069</v>
      </c>
      <c r="C442" s="2">
        <v>0.57041666666666668</v>
      </c>
      <c r="D442">
        <f>Identyfikacja!D442</f>
        <v>438</v>
      </c>
      <c r="E442" s="5" t="s">
        <v>462</v>
      </c>
      <c r="F442">
        <v>9</v>
      </c>
      <c r="G442">
        <v>0</v>
      </c>
      <c r="I442">
        <v>5</v>
      </c>
      <c r="J442">
        <v>0</v>
      </c>
    </row>
    <row r="443" spans="1:10" x14ac:dyDescent="0.25">
      <c r="A443">
        <v>442</v>
      </c>
      <c r="B443" s="1">
        <v>45069</v>
      </c>
      <c r="C443" s="2">
        <v>0.57046296296296295</v>
      </c>
      <c r="D443">
        <f>Identyfikacja!D443</f>
        <v>439</v>
      </c>
      <c r="E443" s="5" t="s">
        <v>463</v>
      </c>
      <c r="F443">
        <v>7</v>
      </c>
      <c r="G443">
        <v>0</v>
      </c>
      <c r="I443">
        <v>1</v>
      </c>
      <c r="J443">
        <v>0</v>
      </c>
    </row>
    <row r="444" spans="1:10" x14ac:dyDescent="0.25">
      <c r="A444">
        <v>443</v>
      </c>
      <c r="B444" s="1">
        <v>45069</v>
      </c>
      <c r="C444" s="2">
        <v>0.57059027777777782</v>
      </c>
      <c r="D444">
        <f>Identyfikacja!D444</f>
        <v>440</v>
      </c>
      <c r="E444" s="5" t="s">
        <v>464</v>
      </c>
      <c r="F444">
        <v>7</v>
      </c>
      <c r="G444">
        <v>0</v>
      </c>
      <c r="I444">
        <v>1</v>
      </c>
      <c r="J444">
        <v>0</v>
      </c>
    </row>
    <row r="445" spans="1:10" x14ac:dyDescent="0.25">
      <c r="A445">
        <v>444</v>
      </c>
      <c r="B445" s="1">
        <v>45069</v>
      </c>
      <c r="C445" s="2">
        <v>0.570775462962963</v>
      </c>
      <c r="D445">
        <f>Identyfikacja!D445</f>
        <v>441</v>
      </c>
      <c r="E445" s="5" t="s">
        <v>465</v>
      </c>
      <c r="F445">
        <v>9</v>
      </c>
      <c r="G445">
        <v>0</v>
      </c>
      <c r="I445">
        <v>5</v>
      </c>
      <c r="J445">
        <v>0</v>
      </c>
    </row>
    <row r="446" spans="1:10" x14ac:dyDescent="0.25">
      <c r="A446">
        <v>445</v>
      </c>
      <c r="B446" s="1">
        <v>45069</v>
      </c>
      <c r="C446" s="2">
        <v>0.5708333333333333</v>
      </c>
      <c r="D446">
        <f>Identyfikacja!D446</f>
        <v>442</v>
      </c>
      <c r="E446" s="5" t="s">
        <v>466</v>
      </c>
      <c r="F446">
        <v>11</v>
      </c>
      <c r="G446">
        <v>0</v>
      </c>
      <c r="I446">
        <v>1</v>
      </c>
      <c r="J446">
        <v>0</v>
      </c>
    </row>
    <row r="447" spans="1:10" x14ac:dyDescent="0.25">
      <c r="A447">
        <v>446</v>
      </c>
      <c r="B447" s="1">
        <v>45069</v>
      </c>
      <c r="C447" s="2">
        <v>0.57087962962962968</v>
      </c>
      <c r="D447">
        <f>Identyfikacja!D447</f>
        <v>443</v>
      </c>
      <c r="E447" s="5" t="s">
        <v>467</v>
      </c>
      <c r="F447">
        <v>7</v>
      </c>
      <c r="G447">
        <v>0</v>
      </c>
      <c r="I447">
        <v>1</v>
      </c>
      <c r="J447">
        <v>0</v>
      </c>
    </row>
    <row r="448" spans="1:10" x14ac:dyDescent="0.25">
      <c r="A448">
        <v>447</v>
      </c>
      <c r="B448" s="1">
        <v>45069</v>
      </c>
      <c r="C448" s="2">
        <v>0.57089120370370372</v>
      </c>
      <c r="D448">
        <f>Identyfikacja!D448</f>
        <v>444</v>
      </c>
      <c r="E448" s="5" t="s">
        <v>468</v>
      </c>
      <c r="F448">
        <v>7</v>
      </c>
      <c r="G448">
        <v>0</v>
      </c>
      <c r="I448">
        <v>1</v>
      </c>
      <c r="J448">
        <v>0</v>
      </c>
    </row>
    <row r="449" spans="1:11" x14ac:dyDescent="0.25">
      <c r="A449">
        <v>448</v>
      </c>
      <c r="B449" s="1">
        <v>45069</v>
      </c>
      <c r="C449" s="2">
        <v>0.57105324074074071</v>
      </c>
      <c r="D449">
        <f>Identyfikacja!D449</f>
        <v>445</v>
      </c>
      <c r="E449" s="5" t="s">
        <v>469</v>
      </c>
      <c r="F449">
        <v>9</v>
      </c>
      <c r="G449">
        <v>0</v>
      </c>
      <c r="I449">
        <v>5</v>
      </c>
      <c r="J449">
        <v>1</v>
      </c>
      <c r="K449">
        <v>4</v>
      </c>
    </row>
    <row r="450" spans="1:11" x14ac:dyDescent="0.25">
      <c r="A450">
        <v>449</v>
      </c>
      <c r="B450" s="1">
        <v>45069</v>
      </c>
      <c r="C450" s="2">
        <v>0.57123842592592589</v>
      </c>
      <c r="D450">
        <f>Identyfikacja!D450</f>
        <v>446</v>
      </c>
      <c r="E450" s="5" t="s">
        <v>470</v>
      </c>
      <c r="F450">
        <v>9</v>
      </c>
      <c r="G450">
        <v>0</v>
      </c>
      <c r="I450">
        <v>5</v>
      </c>
      <c r="J450">
        <v>1</v>
      </c>
      <c r="K450">
        <v>4</v>
      </c>
    </row>
    <row r="451" spans="1:11" x14ac:dyDescent="0.25">
      <c r="A451">
        <v>450</v>
      </c>
      <c r="B451" s="1">
        <v>45069</v>
      </c>
      <c r="C451" s="2">
        <v>0.57127314814814811</v>
      </c>
      <c r="D451">
        <f>Identyfikacja!D451</f>
        <v>447</v>
      </c>
      <c r="E451" s="5" t="s">
        <v>471</v>
      </c>
      <c r="F451">
        <v>7</v>
      </c>
      <c r="G451">
        <v>0</v>
      </c>
      <c r="I451">
        <v>1</v>
      </c>
      <c r="J451">
        <v>0</v>
      </c>
    </row>
    <row r="452" spans="1:11" x14ac:dyDescent="0.25">
      <c r="A452">
        <v>451</v>
      </c>
      <c r="B452" s="1">
        <v>45069</v>
      </c>
      <c r="C452" s="2">
        <v>0.57145833333333329</v>
      </c>
      <c r="D452">
        <f>Identyfikacja!D452</f>
        <v>448</v>
      </c>
      <c r="E452" s="5" t="s">
        <v>472</v>
      </c>
      <c r="F452">
        <v>7</v>
      </c>
      <c r="G452">
        <v>0</v>
      </c>
      <c r="I452">
        <v>1</v>
      </c>
      <c r="J452">
        <v>0</v>
      </c>
    </row>
    <row r="453" spans="1:11" x14ac:dyDescent="0.25">
      <c r="A453">
        <v>452</v>
      </c>
      <c r="B453" s="1">
        <v>45069</v>
      </c>
      <c r="C453" s="2">
        <v>0.57163194444444443</v>
      </c>
      <c r="D453">
        <f>Identyfikacja!D453</f>
        <v>449</v>
      </c>
      <c r="E453" s="5" t="s">
        <v>473</v>
      </c>
      <c r="F453">
        <v>3</v>
      </c>
      <c r="G453">
        <v>0</v>
      </c>
      <c r="I453">
        <v>2</v>
      </c>
      <c r="J453">
        <v>0</v>
      </c>
    </row>
    <row r="454" spans="1:11" x14ac:dyDescent="0.25">
      <c r="A454">
        <v>453</v>
      </c>
      <c r="B454" s="1">
        <v>45069</v>
      </c>
      <c r="C454" s="2">
        <v>0.57199074074074074</v>
      </c>
      <c r="D454">
        <f>Identyfikacja!D454</f>
        <v>450</v>
      </c>
      <c r="E454" s="5" t="s">
        <v>474</v>
      </c>
      <c r="F454">
        <v>7</v>
      </c>
      <c r="G454">
        <v>0</v>
      </c>
      <c r="I454">
        <v>1</v>
      </c>
      <c r="J454">
        <v>0</v>
      </c>
    </row>
    <row r="455" spans="1:11" x14ac:dyDescent="0.25">
      <c r="A455">
        <v>454</v>
      </c>
      <c r="B455" s="1">
        <v>45069</v>
      </c>
      <c r="C455" s="2">
        <v>0.57215277777777773</v>
      </c>
      <c r="D455">
        <f>Identyfikacja!D455</f>
        <v>451</v>
      </c>
      <c r="E455" s="5" t="s">
        <v>475</v>
      </c>
      <c r="F455">
        <v>9</v>
      </c>
      <c r="G455">
        <v>0</v>
      </c>
      <c r="I455">
        <v>5</v>
      </c>
      <c r="J455">
        <v>0</v>
      </c>
    </row>
    <row r="456" spans="1:11" x14ac:dyDescent="0.25">
      <c r="A456">
        <v>455</v>
      </c>
      <c r="B456" s="1">
        <v>45069</v>
      </c>
      <c r="C456" s="2">
        <v>0.57216435185185188</v>
      </c>
      <c r="D456">
        <f>Identyfikacja!D456</f>
        <v>452</v>
      </c>
      <c r="E456" s="5" t="s">
        <v>476</v>
      </c>
      <c r="F456">
        <v>7</v>
      </c>
      <c r="G456">
        <v>0</v>
      </c>
      <c r="I456">
        <v>1</v>
      </c>
      <c r="J456">
        <v>0</v>
      </c>
    </row>
    <row r="457" spans="1:11" x14ac:dyDescent="0.25">
      <c r="A457">
        <v>456</v>
      </c>
      <c r="B457" s="1">
        <v>45069</v>
      </c>
      <c r="C457" s="2">
        <v>0.57222222222222219</v>
      </c>
      <c r="D457">
        <f>Identyfikacja!D457</f>
        <v>453</v>
      </c>
      <c r="E457" s="5" t="s">
        <v>477</v>
      </c>
      <c r="F457">
        <v>8</v>
      </c>
      <c r="G457">
        <v>0</v>
      </c>
      <c r="I457">
        <v>6</v>
      </c>
      <c r="J457">
        <v>0</v>
      </c>
    </row>
    <row r="458" spans="1:11" x14ac:dyDescent="0.25">
      <c r="A458">
        <v>457</v>
      </c>
      <c r="B458" s="1">
        <v>45069</v>
      </c>
      <c r="C458" s="2">
        <v>0.57226851851851857</v>
      </c>
      <c r="D458">
        <f>Identyfikacja!D458</f>
        <v>454</v>
      </c>
      <c r="E458" s="5" t="s">
        <v>478</v>
      </c>
      <c r="F458">
        <v>8</v>
      </c>
      <c r="G458">
        <v>0</v>
      </c>
      <c r="I458">
        <v>6</v>
      </c>
      <c r="J458">
        <v>0</v>
      </c>
    </row>
    <row r="459" spans="1:11" x14ac:dyDescent="0.25">
      <c r="A459">
        <v>458</v>
      </c>
      <c r="B459" s="1">
        <v>45069</v>
      </c>
      <c r="C459" s="2">
        <v>0.57243055555555555</v>
      </c>
      <c r="D459">
        <f>Identyfikacja!D459</f>
        <v>455</v>
      </c>
      <c r="E459" s="5" t="s">
        <v>479</v>
      </c>
      <c r="F459">
        <v>7</v>
      </c>
      <c r="G459">
        <v>0</v>
      </c>
      <c r="I459">
        <v>1</v>
      </c>
      <c r="J459">
        <v>0</v>
      </c>
    </row>
    <row r="460" spans="1:11" x14ac:dyDescent="0.25">
      <c r="A460">
        <v>459</v>
      </c>
      <c r="B460" s="1">
        <v>45069</v>
      </c>
      <c r="C460" s="2">
        <v>0.57289351851851855</v>
      </c>
      <c r="D460">
        <f>Identyfikacja!D460</f>
        <v>456</v>
      </c>
      <c r="E460" s="5" t="s">
        <v>480</v>
      </c>
      <c r="F460">
        <v>11</v>
      </c>
      <c r="G460">
        <v>0</v>
      </c>
      <c r="I460">
        <v>1</v>
      </c>
      <c r="J460">
        <v>0</v>
      </c>
    </row>
    <row r="461" spans="1:11" x14ac:dyDescent="0.25">
      <c r="A461">
        <v>460</v>
      </c>
      <c r="B461" s="1">
        <v>45069</v>
      </c>
      <c r="C461" s="2">
        <v>0.57293981481481482</v>
      </c>
      <c r="D461">
        <f>Identyfikacja!D461</f>
        <v>457</v>
      </c>
      <c r="E461" s="5" t="s">
        <v>481</v>
      </c>
      <c r="F461">
        <v>7</v>
      </c>
      <c r="G461">
        <v>0</v>
      </c>
      <c r="I461">
        <v>1</v>
      </c>
      <c r="J461">
        <v>0</v>
      </c>
    </row>
    <row r="462" spans="1:11" x14ac:dyDescent="0.25">
      <c r="A462">
        <v>461</v>
      </c>
      <c r="B462" s="1">
        <v>45069</v>
      </c>
      <c r="C462" s="2">
        <v>0.57299768518518523</v>
      </c>
      <c r="D462">
        <f>Identyfikacja!D462</f>
        <v>458</v>
      </c>
      <c r="E462" s="5" t="s">
        <v>482</v>
      </c>
      <c r="F462">
        <v>7</v>
      </c>
      <c r="G462">
        <v>0</v>
      </c>
      <c r="I462">
        <v>1</v>
      </c>
      <c r="J462">
        <v>0</v>
      </c>
    </row>
    <row r="463" spans="1:11" x14ac:dyDescent="0.25">
      <c r="A463">
        <v>462</v>
      </c>
      <c r="B463" s="1">
        <v>45069</v>
      </c>
      <c r="C463" s="2">
        <v>0.57314814814814818</v>
      </c>
      <c r="D463">
        <f>Identyfikacja!D463</f>
        <v>459</v>
      </c>
      <c r="E463" s="5" t="s">
        <v>483</v>
      </c>
      <c r="F463">
        <v>2</v>
      </c>
      <c r="G463">
        <v>0</v>
      </c>
      <c r="I463">
        <v>1</v>
      </c>
      <c r="J463">
        <v>0</v>
      </c>
    </row>
    <row r="464" spans="1:11" x14ac:dyDescent="0.25">
      <c r="A464">
        <v>463</v>
      </c>
      <c r="B464" s="1">
        <v>45069</v>
      </c>
      <c r="C464" s="2">
        <v>0.57315972222222222</v>
      </c>
      <c r="D464">
        <f>Identyfikacja!D464</f>
        <v>460</v>
      </c>
      <c r="E464" s="5" t="s">
        <v>484</v>
      </c>
      <c r="F464">
        <v>11</v>
      </c>
      <c r="G464">
        <v>0</v>
      </c>
      <c r="I464">
        <v>1</v>
      </c>
      <c r="J464">
        <v>0</v>
      </c>
    </row>
    <row r="465" spans="1:11" x14ac:dyDescent="0.25">
      <c r="A465">
        <v>464</v>
      </c>
      <c r="B465" s="1">
        <v>45069</v>
      </c>
      <c r="C465" s="2">
        <v>0.57341435185185186</v>
      </c>
      <c r="D465">
        <f>Identyfikacja!D465</f>
        <v>461</v>
      </c>
      <c r="E465" s="5" t="s">
        <v>485</v>
      </c>
      <c r="F465">
        <v>9</v>
      </c>
      <c r="G465">
        <v>0</v>
      </c>
      <c r="I465">
        <v>5</v>
      </c>
      <c r="J465">
        <v>0</v>
      </c>
    </row>
    <row r="466" spans="1:11" x14ac:dyDescent="0.25">
      <c r="A466">
        <v>465</v>
      </c>
      <c r="B466" s="1">
        <v>45069</v>
      </c>
      <c r="C466" s="2">
        <v>0.57374999999999998</v>
      </c>
      <c r="D466">
        <f>Identyfikacja!D466</f>
        <v>462</v>
      </c>
      <c r="E466" s="5" t="s">
        <v>486</v>
      </c>
      <c r="F466">
        <v>3</v>
      </c>
      <c r="G466">
        <v>1</v>
      </c>
      <c r="H466">
        <v>7</v>
      </c>
      <c r="I466">
        <v>2</v>
      </c>
      <c r="J466">
        <v>1</v>
      </c>
      <c r="K466">
        <v>1</v>
      </c>
    </row>
    <row r="467" spans="1:11" x14ac:dyDescent="0.25">
      <c r="A467">
        <v>466</v>
      </c>
      <c r="B467" s="1">
        <v>45069</v>
      </c>
      <c r="C467" s="2">
        <v>0.57378472222222221</v>
      </c>
      <c r="D467">
        <f>Identyfikacja!D467</f>
        <v>463</v>
      </c>
      <c r="E467" s="5" t="s">
        <v>487</v>
      </c>
      <c r="F467">
        <v>7</v>
      </c>
      <c r="G467">
        <v>0</v>
      </c>
      <c r="I467">
        <v>1</v>
      </c>
      <c r="J467">
        <v>0</v>
      </c>
    </row>
    <row r="468" spans="1:11" x14ac:dyDescent="0.25">
      <c r="A468">
        <v>467</v>
      </c>
      <c r="B468" s="1">
        <v>45069</v>
      </c>
      <c r="C468" s="2">
        <v>0.57381944444444444</v>
      </c>
      <c r="D468">
        <f>Identyfikacja!D468</f>
        <v>464</v>
      </c>
      <c r="E468" s="5" t="s">
        <v>488</v>
      </c>
      <c r="F468">
        <v>9</v>
      </c>
      <c r="G468">
        <v>0</v>
      </c>
      <c r="I468">
        <v>5</v>
      </c>
      <c r="J468">
        <v>0</v>
      </c>
    </row>
    <row r="469" spans="1:11" x14ac:dyDescent="0.25">
      <c r="A469">
        <v>468</v>
      </c>
      <c r="B469" s="1">
        <v>45069</v>
      </c>
      <c r="C469" s="2">
        <v>0.57390046296296293</v>
      </c>
      <c r="D469">
        <f>Identyfikacja!D469</f>
        <v>465</v>
      </c>
      <c r="E469" s="5"/>
      <c r="F469">
        <v>7</v>
      </c>
      <c r="G469">
        <v>0</v>
      </c>
      <c r="I469">
        <v>1</v>
      </c>
      <c r="J469">
        <v>0</v>
      </c>
    </row>
    <row r="470" spans="1:11" x14ac:dyDescent="0.25">
      <c r="A470">
        <v>469</v>
      </c>
      <c r="B470" s="1">
        <v>45069</v>
      </c>
      <c r="C470" s="2">
        <v>0.57436342592592593</v>
      </c>
      <c r="D470">
        <f>Identyfikacja!D470</f>
        <v>466</v>
      </c>
      <c r="E470" s="5" t="s">
        <v>489</v>
      </c>
      <c r="F470">
        <v>9</v>
      </c>
      <c r="G470">
        <v>0</v>
      </c>
      <c r="I470">
        <v>5</v>
      </c>
      <c r="J470">
        <v>0</v>
      </c>
    </row>
    <row r="471" spans="1:11" x14ac:dyDescent="0.25">
      <c r="A471">
        <v>470</v>
      </c>
      <c r="B471" s="1">
        <v>45069</v>
      </c>
      <c r="C471" s="2">
        <v>0.57438657407407412</v>
      </c>
      <c r="D471">
        <f>Identyfikacja!D471</f>
        <v>467</v>
      </c>
      <c r="E471" s="5" t="s">
        <v>490</v>
      </c>
      <c r="F471">
        <v>11</v>
      </c>
      <c r="G471">
        <v>0</v>
      </c>
      <c r="I471">
        <v>1</v>
      </c>
      <c r="J471">
        <v>0</v>
      </c>
    </row>
    <row r="472" spans="1:11" x14ac:dyDescent="0.25">
      <c r="A472">
        <v>471</v>
      </c>
      <c r="B472" s="1">
        <v>45069</v>
      </c>
      <c r="C472" s="2">
        <v>0.57446759259259261</v>
      </c>
      <c r="D472">
        <f>Identyfikacja!D472</f>
        <v>468</v>
      </c>
      <c r="E472" s="5" t="s">
        <v>491</v>
      </c>
      <c r="F472">
        <v>7</v>
      </c>
      <c r="G472">
        <v>0</v>
      </c>
      <c r="I472">
        <v>1</v>
      </c>
      <c r="J472">
        <v>0</v>
      </c>
    </row>
    <row r="473" spans="1:11" x14ac:dyDescent="0.25">
      <c r="A473">
        <v>472</v>
      </c>
      <c r="B473" s="1">
        <v>45069</v>
      </c>
      <c r="C473" s="2">
        <v>0.57484953703703701</v>
      </c>
      <c r="D473">
        <f>Identyfikacja!D473</f>
        <v>469</v>
      </c>
      <c r="E473" s="5" t="s">
        <v>492</v>
      </c>
      <c r="F473">
        <v>9</v>
      </c>
      <c r="G473">
        <v>0</v>
      </c>
      <c r="I473">
        <v>5</v>
      </c>
      <c r="J473">
        <v>0</v>
      </c>
    </row>
    <row r="474" spans="1:11" x14ac:dyDescent="0.25">
      <c r="A474">
        <v>473</v>
      </c>
      <c r="B474" s="1">
        <v>45069</v>
      </c>
      <c r="C474" s="2">
        <v>0.57516203703703705</v>
      </c>
      <c r="D474">
        <f>Identyfikacja!D474</f>
        <v>470</v>
      </c>
      <c r="E474" s="5" t="s">
        <v>493</v>
      </c>
      <c r="F474">
        <v>9</v>
      </c>
      <c r="G474">
        <v>0</v>
      </c>
      <c r="I474">
        <v>5</v>
      </c>
      <c r="J474">
        <v>0</v>
      </c>
    </row>
    <row r="475" spans="1:11" x14ac:dyDescent="0.25">
      <c r="A475">
        <v>474</v>
      </c>
      <c r="B475" s="1">
        <v>45069</v>
      </c>
      <c r="C475" s="2">
        <v>0.57518518518518513</v>
      </c>
      <c r="D475">
        <f>Identyfikacja!D475</f>
        <v>471</v>
      </c>
      <c r="E475" s="5" t="s">
        <v>494</v>
      </c>
      <c r="F475">
        <v>9</v>
      </c>
      <c r="G475">
        <v>0</v>
      </c>
      <c r="I475">
        <v>5</v>
      </c>
      <c r="J475">
        <v>0</v>
      </c>
    </row>
    <row r="476" spans="1:11" x14ac:dyDescent="0.25">
      <c r="A476">
        <v>475</v>
      </c>
      <c r="B476" s="1">
        <v>45069</v>
      </c>
      <c r="C476" s="2">
        <v>0.57524305555555555</v>
      </c>
      <c r="D476">
        <f>Identyfikacja!D476</f>
        <v>472</v>
      </c>
      <c r="E476" s="5" t="s">
        <v>495</v>
      </c>
      <c r="F476">
        <v>9</v>
      </c>
      <c r="G476">
        <v>1</v>
      </c>
      <c r="H476">
        <v>9</v>
      </c>
      <c r="I476">
        <v>5</v>
      </c>
      <c r="J476">
        <v>1</v>
      </c>
      <c r="K476">
        <v>5</v>
      </c>
    </row>
    <row r="477" spans="1:11" x14ac:dyDescent="0.25">
      <c r="A477">
        <v>476</v>
      </c>
      <c r="B477" s="1">
        <v>45069</v>
      </c>
      <c r="C477" s="2">
        <v>0.57526620370370374</v>
      </c>
      <c r="D477">
        <f>Identyfikacja!D477</f>
        <v>473</v>
      </c>
      <c r="E477" s="5" t="s">
        <v>496</v>
      </c>
      <c r="F477">
        <v>3</v>
      </c>
      <c r="G477">
        <v>0</v>
      </c>
      <c r="I477">
        <v>2</v>
      </c>
      <c r="J477">
        <v>0</v>
      </c>
    </row>
    <row r="478" spans="1:11" x14ac:dyDescent="0.25">
      <c r="A478">
        <v>477</v>
      </c>
      <c r="B478" s="1">
        <v>45069</v>
      </c>
      <c r="C478" s="2">
        <v>0.57528935185185182</v>
      </c>
      <c r="D478">
        <f>Identyfikacja!D478</f>
        <v>474</v>
      </c>
      <c r="E478" s="5" t="s">
        <v>497</v>
      </c>
      <c r="F478">
        <v>9</v>
      </c>
      <c r="G478">
        <v>0</v>
      </c>
      <c r="I478">
        <v>5</v>
      </c>
      <c r="J478">
        <v>0</v>
      </c>
    </row>
    <row r="479" spans="1:11" x14ac:dyDescent="0.25">
      <c r="A479">
        <v>478</v>
      </c>
      <c r="B479" s="1">
        <v>45069</v>
      </c>
      <c r="C479" s="2">
        <v>0.57537037037037042</v>
      </c>
      <c r="D479">
        <f>Identyfikacja!D479</f>
        <v>475</v>
      </c>
      <c r="E479" s="5" t="s">
        <v>498</v>
      </c>
      <c r="F479">
        <v>7</v>
      </c>
      <c r="G479">
        <v>0</v>
      </c>
      <c r="I479">
        <v>1</v>
      </c>
      <c r="J479">
        <v>0</v>
      </c>
    </row>
    <row r="480" spans="1:11" x14ac:dyDescent="0.25">
      <c r="A480">
        <v>479</v>
      </c>
      <c r="B480" s="1">
        <v>45069</v>
      </c>
      <c r="C480" s="2">
        <v>0.57540509259259254</v>
      </c>
      <c r="D480">
        <f>Identyfikacja!D480</f>
        <v>476</v>
      </c>
      <c r="E480" s="5" t="s">
        <v>499</v>
      </c>
      <c r="F480">
        <v>9</v>
      </c>
      <c r="G480">
        <v>1</v>
      </c>
      <c r="H480">
        <v>8</v>
      </c>
      <c r="I480">
        <v>5</v>
      </c>
      <c r="J480">
        <v>1</v>
      </c>
      <c r="K480">
        <v>6</v>
      </c>
    </row>
    <row r="481" spans="1:11" x14ac:dyDescent="0.25">
      <c r="A481">
        <v>480</v>
      </c>
      <c r="B481" s="1">
        <v>45069</v>
      </c>
      <c r="C481" s="2">
        <v>0.57542824074074073</v>
      </c>
      <c r="D481">
        <f>Identyfikacja!D481</f>
        <v>477</v>
      </c>
      <c r="E481" s="5" t="s">
        <v>500</v>
      </c>
      <c r="F481">
        <v>7</v>
      </c>
      <c r="G481">
        <v>0</v>
      </c>
      <c r="I481">
        <v>1</v>
      </c>
      <c r="J481">
        <v>0</v>
      </c>
    </row>
    <row r="482" spans="1:11" x14ac:dyDescent="0.25">
      <c r="A482">
        <v>481</v>
      </c>
      <c r="B482" s="1">
        <v>45069</v>
      </c>
      <c r="C482" s="2">
        <v>0.57548611111111114</v>
      </c>
      <c r="D482">
        <f>Identyfikacja!D482</f>
        <v>478</v>
      </c>
      <c r="E482" s="5" t="s">
        <v>501</v>
      </c>
      <c r="F482">
        <v>8</v>
      </c>
      <c r="G482">
        <v>0</v>
      </c>
      <c r="I482">
        <v>6</v>
      </c>
      <c r="J482">
        <v>0</v>
      </c>
    </row>
    <row r="483" spans="1:11" x14ac:dyDescent="0.25">
      <c r="A483">
        <v>482</v>
      </c>
      <c r="B483" s="1">
        <v>45069</v>
      </c>
      <c r="C483" s="2">
        <v>0.57552083333333337</v>
      </c>
      <c r="D483">
        <f>Identyfikacja!D483</f>
        <v>479</v>
      </c>
      <c r="E483" s="5" t="s">
        <v>502</v>
      </c>
      <c r="F483">
        <v>9</v>
      </c>
      <c r="G483">
        <v>2</v>
      </c>
      <c r="H483">
        <v>9</v>
      </c>
      <c r="I483">
        <v>4</v>
      </c>
      <c r="J483">
        <v>2</v>
      </c>
      <c r="K483">
        <v>4</v>
      </c>
    </row>
    <row r="484" spans="1:11" x14ac:dyDescent="0.25">
      <c r="A484">
        <v>483</v>
      </c>
      <c r="B484" s="1">
        <v>45069</v>
      </c>
      <c r="C484" s="2">
        <v>0.57553240740740741</v>
      </c>
      <c r="D484">
        <f>Identyfikacja!D484</f>
        <v>480</v>
      </c>
      <c r="E484" s="5" t="s">
        <v>503</v>
      </c>
      <c r="F484">
        <v>7</v>
      </c>
      <c r="G484">
        <v>0</v>
      </c>
      <c r="I484">
        <v>1</v>
      </c>
      <c r="J484">
        <v>0</v>
      </c>
    </row>
    <row r="485" spans="1:11" x14ac:dyDescent="0.25">
      <c r="A485">
        <v>484</v>
      </c>
      <c r="B485" s="1">
        <v>45069</v>
      </c>
      <c r="C485" s="2">
        <v>0.5756134259259259</v>
      </c>
      <c r="D485">
        <f>Identyfikacja!D485</f>
        <v>481</v>
      </c>
      <c r="E485" s="5" t="s">
        <v>504</v>
      </c>
      <c r="F485">
        <v>9</v>
      </c>
      <c r="G485">
        <v>0</v>
      </c>
      <c r="I485">
        <v>5</v>
      </c>
      <c r="J485">
        <v>0</v>
      </c>
    </row>
    <row r="486" spans="1:11" x14ac:dyDescent="0.25">
      <c r="A486">
        <v>485</v>
      </c>
      <c r="B486" s="1">
        <v>45069</v>
      </c>
      <c r="C486" s="2">
        <v>0.57563657407407409</v>
      </c>
      <c r="D486">
        <f>Identyfikacja!D486</f>
        <v>482</v>
      </c>
      <c r="E486" s="5" t="s">
        <v>505</v>
      </c>
      <c r="F486">
        <v>7</v>
      </c>
      <c r="G486">
        <v>0</v>
      </c>
      <c r="I486">
        <v>1</v>
      </c>
      <c r="J486">
        <v>0</v>
      </c>
    </row>
    <row r="487" spans="1:11" x14ac:dyDescent="0.25">
      <c r="A487">
        <v>486</v>
      </c>
      <c r="B487" s="1">
        <v>45069</v>
      </c>
      <c r="C487" s="2">
        <v>0.57567129629629632</v>
      </c>
      <c r="D487">
        <f>Identyfikacja!D487</f>
        <v>483</v>
      </c>
      <c r="E487" s="5" t="s">
        <v>506</v>
      </c>
      <c r="F487">
        <v>9</v>
      </c>
      <c r="G487">
        <v>0</v>
      </c>
      <c r="I487">
        <v>5</v>
      </c>
      <c r="J487">
        <v>0</v>
      </c>
    </row>
    <row r="488" spans="1:11" x14ac:dyDescent="0.25">
      <c r="A488">
        <v>487</v>
      </c>
      <c r="B488" s="1">
        <v>45069</v>
      </c>
      <c r="C488" s="2">
        <v>0.57584490740740746</v>
      </c>
      <c r="D488">
        <f>Identyfikacja!D488</f>
        <v>484</v>
      </c>
      <c r="E488" s="5" t="s">
        <v>507</v>
      </c>
      <c r="F488">
        <v>9</v>
      </c>
      <c r="G488">
        <v>0</v>
      </c>
      <c r="I488">
        <v>5</v>
      </c>
      <c r="J488">
        <v>0</v>
      </c>
    </row>
    <row r="489" spans="1:11" x14ac:dyDescent="0.25">
      <c r="A489">
        <v>488</v>
      </c>
      <c r="B489" s="1">
        <v>45069</v>
      </c>
      <c r="C489" s="2">
        <v>0.57587962962962957</v>
      </c>
      <c r="D489">
        <f>Identyfikacja!D489</f>
        <v>485</v>
      </c>
      <c r="E489" s="5" t="s">
        <v>508</v>
      </c>
      <c r="F489">
        <v>9</v>
      </c>
      <c r="G489">
        <v>0</v>
      </c>
      <c r="I489">
        <v>5</v>
      </c>
      <c r="J489">
        <v>0</v>
      </c>
    </row>
    <row r="490" spans="1:11" x14ac:dyDescent="0.25">
      <c r="A490">
        <v>489</v>
      </c>
      <c r="B490" s="1">
        <v>45069</v>
      </c>
      <c r="C490" s="2">
        <v>0.5759143518518518</v>
      </c>
      <c r="D490">
        <f>Identyfikacja!D490</f>
        <v>486</v>
      </c>
      <c r="E490" s="5" t="s">
        <v>509</v>
      </c>
      <c r="F490">
        <v>7</v>
      </c>
      <c r="G490">
        <v>0</v>
      </c>
      <c r="I490">
        <v>1</v>
      </c>
      <c r="J490">
        <v>0</v>
      </c>
    </row>
    <row r="491" spans="1:11" x14ac:dyDescent="0.25">
      <c r="A491">
        <v>490</v>
      </c>
      <c r="B491" s="1">
        <v>45069</v>
      </c>
      <c r="C491" s="2">
        <v>0.57593749999999999</v>
      </c>
      <c r="D491">
        <f>Identyfikacja!D491</f>
        <v>487</v>
      </c>
      <c r="E491" s="5" t="s">
        <v>510</v>
      </c>
      <c r="F491">
        <v>7</v>
      </c>
      <c r="G491">
        <v>0</v>
      </c>
      <c r="I491">
        <v>1</v>
      </c>
      <c r="J491">
        <v>0</v>
      </c>
    </row>
    <row r="492" spans="1:11" x14ac:dyDescent="0.25">
      <c r="A492">
        <v>491</v>
      </c>
      <c r="B492" s="1">
        <v>45069</v>
      </c>
      <c r="C492" s="2">
        <v>0.57596064814814818</v>
      </c>
      <c r="D492">
        <f>Identyfikacja!D492</f>
        <v>488</v>
      </c>
      <c r="E492" s="5" t="s">
        <v>511</v>
      </c>
      <c r="F492">
        <v>7</v>
      </c>
      <c r="G492">
        <v>0</v>
      </c>
      <c r="I492">
        <v>1</v>
      </c>
      <c r="J492">
        <v>0</v>
      </c>
    </row>
    <row r="493" spans="1:11" x14ac:dyDescent="0.25">
      <c r="A493">
        <v>492</v>
      </c>
      <c r="B493" s="1">
        <v>45069</v>
      </c>
      <c r="C493" s="2">
        <v>0.57598379629629626</v>
      </c>
      <c r="D493">
        <f>Identyfikacja!D493</f>
        <v>489</v>
      </c>
      <c r="E493" s="5" t="s">
        <v>512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493</v>
      </c>
      <c r="B494" s="1">
        <v>45069</v>
      </c>
      <c r="C494" s="2">
        <v>0.57613425925925921</v>
      </c>
      <c r="D494">
        <f>Identyfikacja!D494</f>
        <v>490</v>
      </c>
      <c r="E494" s="5" t="s">
        <v>513</v>
      </c>
      <c r="F494">
        <v>7</v>
      </c>
      <c r="G494">
        <v>0</v>
      </c>
      <c r="I494">
        <v>1</v>
      </c>
      <c r="J494">
        <v>0</v>
      </c>
    </row>
    <row r="495" spans="1:11" x14ac:dyDescent="0.25">
      <c r="A495">
        <v>494</v>
      </c>
      <c r="B495" s="1">
        <v>45069</v>
      </c>
      <c r="C495" s="2">
        <v>0.57655092592592594</v>
      </c>
      <c r="D495">
        <f>Identyfikacja!D495</f>
        <v>491</v>
      </c>
      <c r="E495" s="5" t="s">
        <v>514</v>
      </c>
      <c r="F495">
        <v>8</v>
      </c>
      <c r="G495">
        <v>0</v>
      </c>
      <c r="I495">
        <v>6</v>
      </c>
      <c r="J495">
        <v>0</v>
      </c>
    </row>
    <row r="496" spans="1:11" x14ac:dyDescent="0.25">
      <c r="A496">
        <v>495</v>
      </c>
      <c r="B496" s="1">
        <v>45069</v>
      </c>
      <c r="C496" s="2">
        <v>0.57658564814814817</v>
      </c>
      <c r="D496">
        <f>Identyfikacja!D496</f>
        <v>492</v>
      </c>
      <c r="E496" s="5" t="s">
        <v>515</v>
      </c>
      <c r="F496">
        <v>7</v>
      </c>
      <c r="G496">
        <v>0</v>
      </c>
      <c r="I496">
        <v>1</v>
      </c>
      <c r="J496">
        <v>0</v>
      </c>
    </row>
    <row r="497" spans="1:11" x14ac:dyDescent="0.25">
      <c r="A497">
        <v>496</v>
      </c>
      <c r="B497" s="1">
        <v>45069</v>
      </c>
      <c r="C497" s="2">
        <v>0.57660879629629624</v>
      </c>
      <c r="D497">
        <f>Identyfikacja!D497</f>
        <v>493</v>
      </c>
      <c r="E497" s="5" t="s">
        <v>516</v>
      </c>
      <c r="F497">
        <v>7</v>
      </c>
      <c r="G497">
        <v>0</v>
      </c>
      <c r="I497">
        <v>1</v>
      </c>
      <c r="J497">
        <v>0</v>
      </c>
    </row>
    <row r="498" spans="1:11" x14ac:dyDescent="0.25">
      <c r="A498">
        <v>497</v>
      </c>
      <c r="B498" s="1">
        <v>45069</v>
      </c>
      <c r="C498" s="2">
        <v>0.5768402777777778</v>
      </c>
      <c r="D498">
        <f>Identyfikacja!D498</f>
        <v>494</v>
      </c>
      <c r="E498" s="5" t="s">
        <v>517</v>
      </c>
      <c r="F498">
        <v>7</v>
      </c>
      <c r="G498">
        <v>0</v>
      </c>
      <c r="I498">
        <v>1</v>
      </c>
      <c r="J498">
        <v>0</v>
      </c>
    </row>
    <row r="499" spans="1:11" x14ac:dyDescent="0.25">
      <c r="A499">
        <v>498</v>
      </c>
      <c r="B499" s="1">
        <v>45069</v>
      </c>
      <c r="C499" s="2">
        <v>0.57693287037037033</v>
      </c>
      <c r="D499">
        <f>Identyfikacja!D499</f>
        <v>495</v>
      </c>
      <c r="E499" s="5" t="s">
        <v>518</v>
      </c>
      <c r="F499">
        <v>7</v>
      </c>
      <c r="G499">
        <v>0</v>
      </c>
      <c r="I499">
        <v>1</v>
      </c>
      <c r="J499">
        <v>0</v>
      </c>
    </row>
    <row r="500" spans="1:11" x14ac:dyDescent="0.25">
      <c r="A500">
        <v>499</v>
      </c>
      <c r="B500" s="1">
        <v>45069</v>
      </c>
      <c r="C500" s="2">
        <v>0.57721064814814815</v>
      </c>
      <c r="D500">
        <f>Identyfikacja!D500</f>
        <v>496</v>
      </c>
      <c r="E500" s="5" t="s">
        <v>519</v>
      </c>
      <c r="F500">
        <v>9</v>
      </c>
      <c r="G500">
        <v>0</v>
      </c>
      <c r="I500">
        <v>5</v>
      </c>
      <c r="J500">
        <v>0</v>
      </c>
    </row>
    <row r="501" spans="1:11" x14ac:dyDescent="0.25">
      <c r="A501">
        <v>500</v>
      </c>
      <c r="B501" s="1">
        <v>45069</v>
      </c>
      <c r="C501" s="2">
        <v>0.57726851851851857</v>
      </c>
      <c r="D501">
        <f>Identyfikacja!D501</f>
        <v>497</v>
      </c>
      <c r="E501" s="5" t="s">
        <v>520</v>
      </c>
      <c r="F501">
        <v>9</v>
      </c>
      <c r="G501">
        <v>0</v>
      </c>
      <c r="I501">
        <v>5</v>
      </c>
      <c r="J501">
        <v>0</v>
      </c>
    </row>
    <row r="502" spans="1:11" x14ac:dyDescent="0.25">
      <c r="A502">
        <v>501</v>
      </c>
      <c r="B502" s="1">
        <v>45069</v>
      </c>
      <c r="C502" s="2">
        <v>0.57730324074074069</v>
      </c>
      <c r="D502">
        <f>Identyfikacja!D502</f>
        <v>498</v>
      </c>
      <c r="E502" s="5" t="s">
        <v>521</v>
      </c>
      <c r="F502">
        <v>9</v>
      </c>
      <c r="G502">
        <v>0</v>
      </c>
      <c r="I502">
        <v>5</v>
      </c>
      <c r="J502">
        <v>0</v>
      </c>
    </row>
    <row r="503" spans="1:11" x14ac:dyDescent="0.25">
      <c r="A503">
        <v>502</v>
      </c>
      <c r="B503" s="1">
        <v>45069</v>
      </c>
      <c r="C503" s="2">
        <v>0.57733796296296291</v>
      </c>
      <c r="D503">
        <f>Identyfikacja!D503</f>
        <v>499</v>
      </c>
      <c r="E503" s="5" t="s">
        <v>522</v>
      </c>
      <c r="F503">
        <v>9</v>
      </c>
      <c r="G503">
        <v>0</v>
      </c>
      <c r="I503">
        <v>5</v>
      </c>
      <c r="J503">
        <v>1</v>
      </c>
      <c r="K503">
        <v>4</v>
      </c>
    </row>
    <row r="504" spans="1:11" x14ac:dyDescent="0.25">
      <c r="A504">
        <v>503</v>
      </c>
      <c r="B504" s="1">
        <v>45069</v>
      </c>
      <c r="C504" s="2">
        <v>0.57751157407407405</v>
      </c>
      <c r="D504">
        <f>Identyfikacja!D504</f>
        <v>500</v>
      </c>
      <c r="E504" s="5" t="s">
        <v>523</v>
      </c>
      <c r="F504">
        <v>11</v>
      </c>
      <c r="G504">
        <v>0</v>
      </c>
      <c r="I504">
        <v>1</v>
      </c>
      <c r="J504">
        <v>0</v>
      </c>
    </row>
    <row r="505" spans="1:11" x14ac:dyDescent="0.25">
      <c r="E505" s="5"/>
    </row>
    <row r="506" spans="1:11" x14ac:dyDescent="0.25">
      <c r="E506" s="5"/>
    </row>
    <row r="507" spans="1:11" x14ac:dyDescent="0.25">
      <c r="E507" s="5"/>
    </row>
    <row r="508" spans="1:11" x14ac:dyDescent="0.25">
      <c r="E508" s="5"/>
    </row>
    <row r="509" spans="1:11" x14ac:dyDescent="0.25">
      <c r="E509" s="5"/>
    </row>
    <row r="510" spans="1:11" x14ac:dyDescent="0.25">
      <c r="E510" s="5"/>
    </row>
    <row r="511" spans="1:11" x14ac:dyDescent="0.25">
      <c r="E511" s="5"/>
    </row>
    <row r="512" spans="1:11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28">
    <mergeCell ref="M67:M76"/>
    <mergeCell ref="N67:N76"/>
    <mergeCell ref="V67:V75"/>
    <mergeCell ref="W67:W75"/>
    <mergeCell ref="M45:M54"/>
    <mergeCell ref="V45:V53"/>
    <mergeCell ref="N45:N54"/>
    <mergeCell ref="W45:W53"/>
    <mergeCell ref="M56:M65"/>
    <mergeCell ref="V56:V64"/>
    <mergeCell ref="N56:N65"/>
    <mergeCell ref="W56:W64"/>
    <mergeCell ref="M23:M32"/>
    <mergeCell ref="V23:V31"/>
    <mergeCell ref="N23:N32"/>
    <mergeCell ref="W23:W31"/>
    <mergeCell ref="M34:M43"/>
    <mergeCell ref="V34:V42"/>
    <mergeCell ref="N34:N43"/>
    <mergeCell ref="W34:W42"/>
    <mergeCell ref="M1:M10"/>
    <mergeCell ref="V1:V9"/>
    <mergeCell ref="N1:N10"/>
    <mergeCell ref="W1:W9"/>
    <mergeCell ref="M12:M21"/>
    <mergeCell ref="V12:V20"/>
    <mergeCell ref="N12:N21"/>
    <mergeCell ref="W12:W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</cp:lastModifiedBy>
  <dcterms:created xsi:type="dcterms:W3CDTF">2023-05-26T18:36:19Z</dcterms:created>
  <dcterms:modified xsi:type="dcterms:W3CDTF">2024-05-24T13:41:57Z</dcterms:modified>
</cp:coreProperties>
</file>