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dentyfikacja" sheetId="1" state="visible" r:id="rId1"/>
    <sheet xmlns:r="http://schemas.openxmlformats.org/officeDocument/2006/relationships" name="Klasyfikacja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164" fontId="0" fillId="0" borderId="0" pivotButton="0" quotePrefix="0" xfId="0"/>
    <xf numFmtId="21" fontId="0" fillId="0" borderId="0" pivotButton="0" quotePrefix="0" xfId="0"/>
    <xf numFmtId="0" fontId="0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21" fontId="0" fillId="0" borderId="1" applyAlignment="1" pivotButton="0" quotePrefix="0" xfId="0">
      <alignment horizontal="center"/>
    </xf>
    <xf numFmtId="10" fontId="0" fillId="0" borderId="1" applyAlignment="1" pivotButton="0" quotePrefix="0" xfId="0">
      <alignment horizontal="center"/>
    </xf>
    <xf numFmtId="21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999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12" customWidth="1" min="2" max="2"/>
    <col width="12" customWidth="1" min="3" max="3"/>
    <col width="12" customWidth="1" min="4" max="4"/>
    <col width="12" customWidth="1" min="5" max="5"/>
    <col width="15" customWidth="1" min="6" max="6"/>
    <col width="15" customWidth="1" min="7" max="7"/>
    <col width="15" customWidth="1" min="9" max="9"/>
    <col width="15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6" max="16"/>
    <col width="12" customWidth="1" min="18" max="18"/>
    <col width="12" customWidth="1" min="19" max="19"/>
    <col width="12" customWidth="1" min="20" max="20"/>
    <col width="12" customWidth="1" min="21" max="21"/>
    <col width="12" customWidth="1" min="22" max="22"/>
    <col width="12" customWidth="1" min="23" max="23"/>
    <col width="12" customWidth="1" min="24" max="24"/>
    <col width="12" customWidth="1" min="25" max="25"/>
    <col width="12" customWidth="1" min="26" max="26"/>
    <col width="12" customWidth="1" min="27" max="27"/>
    <col width="12" customWidth="1" min="28" max="28"/>
    <col width="12" customWidth="1" min="29" max="29"/>
  </cols>
  <sheetData>
    <row r="1">
      <c r="A1" t="inlineStr">
        <is>
          <t>Lp. rekordu</t>
        </is>
      </c>
      <c r="B1" t="inlineStr">
        <is>
          <t>Data</t>
        </is>
      </c>
      <c r="C1" t="inlineStr">
        <is>
          <t>Czas</t>
        </is>
      </c>
      <c r="D1" t="inlineStr">
        <is>
          <t>Lp. pojazdu</t>
        </is>
      </c>
      <c r="E1" t="inlineStr">
        <is>
          <t>Numer rej.</t>
        </is>
      </c>
      <c r="F1" t="inlineStr">
        <is>
          <t>Błąd identyfikacji</t>
        </is>
      </c>
      <c r="G1" t="inlineStr">
        <is>
          <t>Komentarz</t>
        </is>
      </c>
      <c r="I1" s="3" t="inlineStr">
        <is>
          <t>Od</t>
        </is>
      </c>
      <c r="J1" s="3" t="inlineStr">
        <is>
          <t>Do</t>
        </is>
      </c>
      <c r="K1" s="3" t="inlineStr">
        <is>
          <t>N</t>
        </is>
      </c>
      <c r="L1" s="3" t="inlineStr">
        <is>
          <t>εm</t>
        </is>
      </c>
      <c r="M1" s="3" t="inlineStr">
        <is>
          <t>εf</t>
        </is>
      </c>
      <c r="N1" s="3" t="inlineStr">
        <is>
          <t>d</t>
        </is>
      </c>
      <c r="P1" s="4" t="inlineStr">
        <is>
          <t>x</t>
        </is>
      </c>
      <c r="R1" s="3" t="inlineStr">
        <is>
          <t>Od</t>
        </is>
      </c>
      <c r="S1" s="3" t="inlineStr">
        <is>
          <t>Do</t>
        </is>
      </c>
      <c r="T1" s="3" t="inlineStr">
        <is>
          <t>Nid</t>
        </is>
      </c>
      <c r="U1" s="3" t="inlineStr">
        <is>
          <t>Kok</t>
        </is>
      </c>
      <c r="V1" s="3" t="inlineStr">
        <is>
          <t>Nok</t>
        </is>
      </c>
      <c r="W1" s="3" t="inlineStr">
        <is>
          <t>Odrzucone</t>
        </is>
      </c>
      <c r="X1" s="3" t="inlineStr">
        <is>
          <t>r</t>
        </is>
      </c>
      <c r="Y1" s="3" t="n"/>
      <c r="Z1" s="3" t="n"/>
      <c r="AA1" s="3" t="n"/>
      <c r="AB1" s="3" t="n"/>
      <c r="AC1" s="3" t="n"/>
    </row>
    <row r="2">
      <c r="A2" t="n">
        <v>1</v>
      </c>
      <c r="B2" s="1" t="n">
        <v>45069</v>
      </c>
      <c r="C2" s="2" t="n">
        <v>0.5210069444444444</v>
      </c>
      <c r="D2" t="n">
        <v>1</v>
      </c>
      <c r="E2" s="5" t="inlineStr">
        <is>
          <t>FSWMU68</t>
        </is>
      </c>
      <c r="F2" t="n">
        <v>0</v>
      </c>
      <c r="I2" s="6" t="n">
        <v>0.5210069444444444</v>
      </c>
      <c r="J2" s="6" t="n">
        <v>0.5314236111111111</v>
      </c>
      <c r="K2" s="3">
        <f>U2+V2+W2</f>
        <v/>
      </c>
      <c r="L2" s="3">
        <f>COUNTIFS(C:C,"&gt;="&amp;I2,C:C,"&lt;"&amp;J2,F:F,"=1",A:A,"",D:D,"&lt;&gt;x")</f>
        <v/>
      </c>
      <c r="M2" s="3">
        <f>COUNTIFS(C:C,"&gt;="&amp;I2,C:C,"&lt;"&amp;J2,F:F,"=f",D:D,"&lt;&gt;x")</f>
        <v/>
      </c>
      <c r="N2" s="7">
        <f>(K2-L2-M2)/K2</f>
        <v/>
      </c>
      <c r="P2" s="4">
        <f>COUNTIFS(C:C,"&gt;="&amp;I2,C:C,"&lt;"&amp;J2,D:D,"=x")</f>
        <v/>
      </c>
      <c r="R2" s="6" t="n">
        <v>0.5210069444444444</v>
      </c>
      <c r="S2" s="6" t="n">
        <v>0.5314236111111111</v>
      </c>
      <c r="T2" s="3">
        <f>U2+V2</f>
        <v/>
      </c>
      <c r="U2" s="3">
        <f>COUNTIFS(C:C,"&gt;="&amp;I2,C:C,"&lt;"&amp;J2,F:F,"=0",D:D,"&lt;&gt;x")</f>
        <v/>
      </c>
      <c r="V2" s="3">
        <f>COUNTIFS(C:C,"&gt;="&amp;I2,C:C,"&lt;"&amp;J2,F:F,"=1",D:D,"&lt;&gt;x")</f>
        <v/>
      </c>
      <c r="W2" s="3">
        <f>COUNTIFS(C:C,"&gt;="&amp;I2,C:C,"&lt;"&amp;J2,F:F,"=2",D:D,"&lt;&gt;x")</f>
        <v/>
      </c>
      <c r="X2" s="7">
        <f>U2/T2</f>
        <v/>
      </c>
      <c r="Y2" s="3" t="n"/>
      <c r="Z2" s="3" t="n"/>
      <c r="AA2" s="3" t="n"/>
      <c r="AB2" s="3" t="n"/>
      <c r="AC2" s="7" t="n"/>
    </row>
    <row r="3">
      <c r="A3" t="n">
        <v>2</v>
      </c>
      <c r="B3" s="1" t="n">
        <v>45069</v>
      </c>
      <c r="C3" s="2" t="n">
        <v>0.521099537037037</v>
      </c>
      <c r="D3" t="n">
        <v>2</v>
      </c>
      <c r="E3" s="5" t="inlineStr">
        <is>
          <t>PO7UU72</t>
        </is>
      </c>
      <c r="F3" t="n">
        <v>0</v>
      </c>
      <c r="I3" s="6" t="n">
        <v>0.5314236111111111</v>
      </c>
      <c r="J3" s="6" t="n">
        <v>0.5418402777777778</v>
      </c>
      <c r="K3" s="3">
        <f>U3+V3+W3</f>
        <v/>
      </c>
      <c r="L3" s="3">
        <f>COUNTIFS(C:C,"&gt;="&amp;I3,C:C,"&lt;"&amp;J3,F:F,"=1",A:A,"",D:D,"&lt;&gt;x")</f>
        <v/>
      </c>
      <c r="M3" s="3">
        <f>COUNTIFS(C:C,"&gt;="&amp;I3,C:C,"&lt;"&amp;J3,F:F,"=f",D:D,"&lt;&gt;x")</f>
        <v/>
      </c>
      <c r="N3" s="7">
        <f>(K3-L3-M3)/K3</f>
        <v/>
      </c>
      <c r="P3" s="4">
        <f>COUNTIFS(C:C,"&gt;="&amp;I3,C:C,"&lt;"&amp;J3,D:D,"=x")</f>
        <v/>
      </c>
      <c r="R3" s="6" t="n">
        <v>0.5314236111111111</v>
      </c>
      <c r="S3" s="6" t="n">
        <v>0.5418402777777778</v>
      </c>
      <c r="T3" s="3">
        <f>U3+V3</f>
        <v/>
      </c>
      <c r="U3" s="3">
        <f>COUNTIFS(C:C,"&gt;="&amp;I3,C:C,"&lt;"&amp;J3,F:F,"=0",D:D,"&lt;&gt;x")</f>
        <v/>
      </c>
      <c r="V3" s="3">
        <f>COUNTIFS(C:C,"&gt;="&amp;I3,C:C,"&lt;"&amp;J3,F:F,"=1",D:D,"&lt;&gt;x")</f>
        <v/>
      </c>
      <c r="W3" s="3">
        <f>COUNTIFS(C:C,"&gt;="&amp;I3,C:C,"&lt;"&amp;J3,F:F,"=2",D:D,"&lt;&gt;x")</f>
        <v/>
      </c>
      <c r="X3" s="7">
        <f>U3/T3</f>
        <v/>
      </c>
      <c r="Y3" s="3" t="n"/>
      <c r="Z3" s="3" t="n"/>
      <c r="AA3" s="3" t="n"/>
      <c r="AB3" s="3" t="n"/>
      <c r="AC3" s="7" t="n"/>
    </row>
    <row r="4">
      <c r="A4" t="n">
        <v>3</v>
      </c>
      <c r="B4" s="1" t="n">
        <v>45069</v>
      </c>
      <c r="C4" s="2" t="n">
        <v>0.52125</v>
      </c>
      <c r="D4" t="n">
        <v>3</v>
      </c>
      <c r="E4" s="5" t="inlineStr">
        <is>
          <t>FSWE627</t>
        </is>
      </c>
      <c r="F4" t="n">
        <v>0</v>
      </c>
      <c r="I4" s="6" t="n">
        <v>0.5418402777777778</v>
      </c>
      <c r="J4" s="6" t="n">
        <v>0.5522569444444444</v>
      </c>
      <c r="K4" s="3">
        <f>U4+V4+W4</f>
        <v/>
      </c>
      <c r="L4" s="3">
        <f>COUNTIFS(C:C,"&gt;="&amp;I4,C:C,"&lt;"&amp;J4,F:F,"=1",A:A,"",D:D,"&lt;&gt;x")</f>
        <v/>
      </c>
      <c r="M4" s="3">
        <f>COUNTIFS(C:C,"&gt;="&amp;I4,C:C,"&lt;"&amp;J4,F:F,"=f",D:D,"&lt;&gt;x")</f>
        <v/>
      </c>
      <c r="N4" s="7">
        <f>(K4-L4-M4)/K4</f>
        <v/>
      </c>
      <c r="P4" s="4">
        <f>COUNTIFS(C:C,"&gt;="&amp;I4,C:C,"&lt;"&amp;J4,D:D,"=x")</f>
        <v/>
      </c>
      <c r="R4" s="6" t="n">
        <v>0.5418402777777778</v>
      </c>
      <c r="S4" s="6" t="n">
        <v>0.5522569444444444</v>
      </c>
      <c r="T4" s="3">
        <f>U4+V4</f>
        <v/>
      </c>
      <c r="U4" s="3">
        <f>COUNTIFS(C:C,"&gt;="&amp;I4,C:C,"&lt;"&amp;J4,F:F,"=0",D:D,"&lt;&gt;x")</f>
        <v/>
      </c>
      <c r="V4" s="3">
        <f>COUNTIFS(C:C,"&gt;="&amp;I4,C:C,"&lt;"&amp;J4,F:F,"=1",D:D,"&lt;&gt;x")</f>
        <v/>
      </c>
      <c r="W4" s="3">
        <f>COUNTIFS(C:C,"&gt;="&amp;I4,C:C,"&lt;"&amp;J4,F:F,"=2",D:D,"&lt;&gt;x")</f>
        <v/>
      </c>
      <c r="X4" s="7">
        <f>U4/T4</f>
        <v/>
      </c>
      <c r="Y4" s="3" t="n"/>
      <c r="Z4" s="3" t="n"/>
      <c r="AA4" s="3" t="n"/>
      <c r="AB4" s="3" t="n"/>
      <c r="AC4" s="7" t="n"/>
    </row>
    <row r="5">
      <c r="A5" t="n">
        <v>4</v>
      </c>
      <c r="B5" s="1" t="n">
        <v>45069</v>
      </c>
      <c r="C5" s="2" t="n">
        <v>0.5212847222222222</v>
      </c>
      <c r="D5" t="n">
        <v>4</v>
      </c>
      <c r="E5" s="5" t="inlineStr">
        <is>
          <t>FSL106AU</t>
        </is>
      </c>
      <c r="F5" t="n">
        <v>0</v>
      </c>
      <c r="I5" s="6" t="n">
        <v>0.5522569444444444</v>
      </c>
      <c r="J5" s="6" t="n">
        <v>0.5626736111111111</v>
      </c>
      <c r="K5" s="3">
        <f>U5+V5+W5</f>
        <v/>
      </c>
      <c r="L5" s="3">
        <f>COUNTIFS(C:C,"&gt;="&amp;I5,C:C,"&lt;"&amp;J5,F:F,"=1",A:A,"",D:D,"&lt;&gt;x")</f>
        <v/>
      </c>
      <c r="M5" s="3">
        <f>COUNTIFS(C:C,"&gt;="&amp;I5,C:C,"&lt;"&amp;J5,F:F,"=f",D:D,"&lt;&gt;x")</f>
        <v/>
      </c>
      <c r="N5" s="7">
        <f>(K5-L5-M5)/K5</f>
        <v/>
      </c>
      <c r="P5" s="4">
        <f>COUNTIFS(C:C,"&gt;="&amp;I5,C:C,"&lt;"&amp;J5,D:D,"=x")</f>
        <v/>
      </c>
      <c r="R5" s="6" t="n">
        <v>0.5522569444444444</v>
      </c>
      <c r="S5" s="6" t="n">
        <v>0.5626736111111111</v>
      </c>
      <c r="T5" s="3">
        <f>U5+V5</f>
        <v/>
      </c>
      <c r="U5" s="3">
        <f>COUNTIFS(C:C,"&gt;="&amp;I5,C:C,"&lt;"&amp;J5,F:F,"=0",D:D,"&lt;&gt;x")</f>
        <v/>
      </c>
      <c r="V5" s="3">
        <f>COUNTIFS(C:C,"&gt;="&amp;I5,C:C,"&lt;"&amp;J5,F:F,"=1",D:D,"&lt;&gt;x")</f>
        <v/>
      </c>
      <c r="W5" s="3">
        <f>COUNTIFS(C:C,"&gt;="&amp;I5,C:C,"&lt;"&amp;J5,F:F,"=2",D:D,"&lt;&gt;x")</f>
        <v/>
      </c>
      <c r="X5" s="7">
        <f>U5/T5</f>
        <v/>
      </c>
      <c r="Y5" s="3" t="n"/>
      <c r="Z5" s="3" t="n"/>
      <c r="AA5" s="3" t="n"/>
      <c r="AB5" s="3" t="n"/>
      <c r="AC5" s="7" t="n"/>
    </row>
    <row r="6">
      <c r="A6" t="n">
        <v>5</v>
      </c>
      <c r="B6" s="1" t="n">
        <v>45069</v>
      </c>
      <c r="C6" s="2" t="n">
        <v>0.5213425925925926</v>
      </c>
      <c r="D6" t="n">
        <v>5</v>
      </c>
      <c r="E6" s="5" t="inlineStr">
        <is>
          <t>FSWLP38</t>
        </is>
      </c>
      <c r="F6" t="n">
        <v>0</v>
      </c>
      <c r="I6" s="6" t="n">
        <v>0.5626736111111111</v>
      </c>
      <c r="J6" s="6" t="n">
        <v>0.5730902777777778</v>
      </c>
      <c r="K6" s="3">
        <f>U6+V6+W6</f>
        <v/>
      </c>
      <c r="L6" s="3">
        <f>COUNTIFS(C:C,"&gt;="&amp;I6,C:C,"&lt;"&amp;J6,F:F,"=1",A:A,"",D:D,"&lt;&gt;x")</f>
        <v/>
      </c>
      <c r="M6" s="3">
        <f>COUNTIFS(C:C,"&gt;="&amp;I6,C:C,"&lt;"&amp;J6,F:F,"=f",D:D,"&lt;&gt;x")</f>
        <v/>
      </c>
      <c r="N6" s="7">
        <f>(K6-L6-M6)/K6</f>
        <v/>
      </c>
      <c r="P6" s="4">
        <f>COUNTIFS(C:C,"&gt;="&amp;I6,C:C,"&lt;"&amp;J6,D:D,"=x")</f>
        <v/>
      </c>
      <c r="R6" s="6" t="n">
        <v>0.5626736111111111</v>
      </c>
      <c r="S6" s="6" t="n">
        <v>0.5730902777777778</v>
      </c>
      <c r="T6" s="3">
        <f>U6+V6</f>
        <v/>
      </c>
      <c r="U6" s="3">
        <f>COUNTIFS(C:C,"&gt;="&amp;I6,C:C,"&lt;"&amp;J6,F:F,"=0",D:D,"&lt;&gt;x")</f>
        <v/>
      </c>
      <c r="V6" s="3">
        <f>COUNTIFS(C:C,"&gt;="&amp;I6,C:C,"&lt;"&amp;J6,F:F,"=1",D:D,"&lt;&gt;x")</f>
        <v/>
      </c>
      <c r="W6" s="3">
        <f>COUNTIFS(C:C,"&gt;="&amp;I6,C:C,"&lt;"&amp;J6,F:F,"=2",D:D,"&lt;&gt;x")</f>
        <v/>
      </c>
      <c r="X6" s="7">
        <f>U6/T6</f>
        <v/>
      </c>
      <c r="Y6" s="3" t="n"/>
      <c r="Z6" s="3" t="n"/>
      <c r="AA6" s="3" t="n"/>
      <c r="AB6" s="3" t="n"/>
      <c r="AC6" s="7" t="n"/>
    </row>
    <row r="7">
      <c r="A7" t="n">
        <v>6</v>
      </c>
      <c r="B7" s="1" t="n">
        <v>45069</v>
      </c>
      <c r="C7" s="2" t="n">
        <v>0.5214351851851852</v>
      </c>
      <c r="D7" t="n">
        <v>6</v>
      </c>
      <c r="E7" s="5" t="inlineStr">
        <is>
          <t>FSWNF62</t>
        </is>
      </c>
      <c r="F7" t="n">
        <v>0</v>
      </c>
      <c r="I7" s="6" t="n">
        <v>0.5730902777777778</v>
      </c>
      <c r="J7" s="6" t="n">
        <v>0.5775231481481482</v>
      </c>
      <c r="K7" s="3">
        <f>U7+V7+W7</f>
        <v/>
      </c>
      <c r="L7" s="3">
        <f>COUNTIFS(C:C,"&gt;="&amp;I7,C:C,"&lt;"&amp;J7,F:F,"=1",A:A,"",D:D,"&lt;&gt;x")</f>
        <v/>
      </c>
      <c r="M7" s="3">
        <f>COUNTIFS(C:C,"&gt;="&amp;I7,C:C,"&lt;"&amp;J7,F:F,"=f",D:D,"&lt;&gt;x")</f>
        <v/>
      </c>
      <c r="N7" s="7">
        <f>(K7-L7-M7)/K7</f>
        <v/>
      </c>
      <c r="P7" s="4">
        <f>COUNTIFS(C:C,"&gt;="&amp;I7,C:C,"&lt;"&amp;J7,D:D,"=x")</f>
        <v/>
      </c>
      <c r="R7" s="6" t="n">
        <v>0.5730902777777778</v>
      </c>
      <c r="S7" s="6" t="n">
        <v>0.5775231481481482</v>
      </c>
      <c r="T7" s="3">
        <f>U7+V7</f>
        <v/>
      </c>
      <c r="U7" s="3">
        <f>COUNTIFS(C:C,"&gt;="&amp;I7,C:C,"&lt;"&amp;J7,F:F,"=0",D:D,"&lt;&gt;x")</f>
        <v/>
      </c>
      <c r="V7" s="3">
        <f>COUNTIFS(C:C,"&gt;="&amp;I7,C:C,"&lt;"&amp;J7,F:F,"=1",D:D,"&lt;&gt;x")</f>
        <v/>
      </c>
      <c r="W7" s="3">
        <f>COUNTIFS(C:C,"&gt;="&amp;I7,C:C,"&lt;"&amp;J7,F:F,"=2",D:D,"&lt;&gt;x")</f>
        <v/>
      </c>
      <c r="X7" s="7">
        <f>U7/T7</f>
        <v/>
      </c>
      <c r="Y7" s="3" t="n"/>
      <c r="Z7" s="3" t="n"/>
      <c r="AA7" s="3" t="n"/>
      <c r="AB7" s="3" t="n"/>
      <c r="AC7" s="7" t="n"/>
    </row>
    <row r="8">
      <c r="A8" t="n">
        <v>7</v>
      </c>
      <c r="B8" s="1" t="n">
        <v>45069</v>
      </c>
      <c r="C8" s="2" t="n">
        <v>0.5214814814814814</v>
      </c>
      <c r="D8" t="n">
        <v>7</v>
      </c>
      <c r="E8" s="5" t="inlineStr">
        <is>
          <t>FSW79VN</t>
        </is>
      </c>
      <c r="F8" t="n">
        <v>0</v>
      </c>
      <c r="I8" s="3" t="n"/>
      <c r="J8" s="3" t="inlineStr">
        <is>
          <t>Suma:</t>
        </is>
      </c>
      <c r="K8" s="3">
        <f>U8+V8+W8</f>
        <v/>
      </c>
      <c r="L8" s="3">
        <f>COUNTIFS(F:F,"=1",A:A,"",D:D,"&lt;&gt;x")</f>
        <v/>
      </c>
      <c r="M8" s="3">
        <f>COUNTIFS(F:F,"=f",D:D,"&lt;&gt;x")</f>
        <v/>
      </c>
      <c r="N8" s="7">
        <f>(K8-L8-M8)/K8</f>
        <v/>
      </c>
      <c r="P8" s="4">
        <f>COUNTIFS(D:D,"=x")</f>
        <v/>
      </c>
      <c r="R8" s="3" t="n"/>
      <c r="S8" s="3" t="inlineStr">
        <is>
          <t>Suma:</t>
        </is>
      </c>
      <c r="T8" s="3">
        <f>U8+V8</f>
        <v/>
      </c>
      <c r="U8" s="3">
        <f>COUNTIFS(F:F,"=0",D:D,"&lt;&gt;x")</f>
        <v/>
      </c>
      <c r="V8" s="3">
        <f>COUNTIFS(F:F,"=1",D:D,"&lt;&gt;x")</f>
        <v/>
      </c>
      <c r="W8" s="3">
        <f>COUNTIFS(F:F,"=2",D:D,"&lt;&gt;x")</f>
        <v/>
      </c>
      <c r="X8" s="7">
        <f>U8/T8</f>
        <v/>
      </c>
      <c r="Y8" s="3" t="n"/>
      <c r="Z8" s="3" t="inlineStr">
        <is>
          <t>Suma:</t>
        </is>
      </c>
      <c r="AA8" s="3" t="n"/>
      <c r="AB8" s="3" t="n"/>
      <c r="AC8" s="7" t="n"/>
    </row>
    <row r="9">
      <c r="A9" t="n">
        <v>8</v>
      </c>
      <c r="B9" s="1" t="n">
        <v>45069</v>
      </c>
      <c r="C9" s="2" t="n">
        <v>0.5216550925925926</v>
      </c>
      <c r="D9" t="n">
        <v>8</v>
      </c>
      <c r="E9" s="5" t="inlineStr">
        <is>
          <t>PKARN16</t>
        </is>
      </c>
      <c r="F9" t="n">
        <v>0</v>
      </c>
    </row>
    <row r="10">
      <c r="A10" t="n">
        <v>9</v>
      </c>
      <c r="B10" s="1" t="n">
        <v>45069</v>
      </c>
      <c r="C10" s="2" t="n">
        <v>0.5217361111111111</v>
      </c>
      <c r="D10" t="n">
        <v>9</v>
      </c>
      <c r="E10" s="5" t="inlineStr">
        <is>
          <t>GD460XS</t>
        </is>
      </c>
      <c r="F10" t="n">
        <v>0</v>
      </c>
      <c r="M10" t="inlineStr"/>
    </row>
    <row r="11">
      <c r="A11" t="n">
        <v>10</v>
      </c>
      <c r="B11" s="1" t="n">
        <v>45069</v>
      </c>
      <c r="C11" s="2" t="n">
        <v>0.5217476851851852</v>
      </c>
      <c r="D11" t="n">
        <v>10</v>
      </c>
      <c r="E11" s="5" t="inlineStr">
        <is>
          <t>PWL26662</t>
        </is>
      </c>
      <c r="F11" t="n">
        <v>0</v>
      </c>
      <c r="M11" t="inlineStr">
        <is>
          <t>LEGENDA: N - próba(detekcja), εm - pominięte, εf - fałszywa detekcja, d - poziom detekcji, x - nieuwzględniony, Nid - próba (identyfikacja),  Kok - poprawne, Nok - błąd, r - poziom identyfikacji, Nid - proba (detekcja tablic), Tok - poprawna detekcja, t - poziom detekcji tablic</t>
        </is>
      </c>
    </row>
    <row r="12">
      <c r="A12" t="n">
        <v>11</v>
      </c>
      <c r="B12" s="1" t="n">
        <v>45069</v>
      </c>
      <c r="C12" s="2" t="n">
        <v>0.5217708333333333</v>
      </c>
      <c r="D12" t="n">
        <v>11</v>
      </c>
      <c r="E12" s="5" t="inlineStr">
        <is>
          <t>POBRN04</t>
        </is>
      </c>
      <c r="F12" t="n">
        <v>0</v>
      </c>
    </row>
    <row r="13">
      <c r="A13" t="n">
        <v>12</v>
      </c>
      <c r="B13" s="1" t="n">
        <v>45069</v>
      </c>
      <c r="C13" s="2" t="n">
        <v>0.5217939814814815</v>
      </c>
      <c r="D13" t="n">
        <v>12</v>
      </c>
      <c r="E13" s="5" t="inlineStr">
        <is>
          <t>P1WOGA</t>
        </is>
      </c>
      <c r="F13" t="n">
        <v>0</v>
      </c>
    </row>
    <row r="14">
      <c r="A14" t="n">
        <v>13</v>
      </c>
      <c r="B14" s="1" t="n">
        <v>45069</v>
      </c>
      <c r="C14" s="2" t="n">
        <v>0.5218171296296297</v>
      </c>
      <c r="D14" t="n">
        <v>13</v>
      </c>
      <c r="E14" s="5" t="inlineStr">
        <is>
          <t>FSW16NF</t>
        </is>
      </c>
      <c r="F14" t="n">
        <v>0</v>
      </c>
    </row>
    <row r="15">
      <c r="A15" t="n">
        <v>14</v>
      </c>
      <c r="B15" s="1" t="n">
        <v>45069</v>
      </c>
      <c r="C15" s="2" t="n">
        <v>0.5218287037037037</v>
      </c>
      <c r="D15" t="n">
        <v>14</v>
      </c>
      <c r="E15" s="5" t="inlineStr">
        <is>
          <t>FSWMY26</t>
        </is>
      </c>
      <c r="F15" t="n">
        <v>0</v>
      </c>
    </row>
    <row r="16">
      <c r="A16" t="n">
        <v>15</v>
      </c>
      <c r="B16" s="1" t="n">
        <v>45069</v>
      </c>
      <c r="C16" s="2" t="n">
        <v>0.5221990740740741</v>
      </c>
      <c r="D16" t="n">
        <v>15</v>
      </c>
      <c r="E16" s="5" t="inlineStr">
        <is>
          <t>FSW82KV</t>
        </is>
      </c>
      <c r="F16" t="n">
        <v>0</v>
      </c>
    </row>
    <row r="17">
      <c r="A17" t="n">
        <v>16</v>
      </c>
      <c r="B17" s="1" t="n">
        <v>45069</v>
      </c>
      <c r="C17" s="2" t="n">
        <v>0.5224074074074074</v>
      </c>
      <c r="D17" t="n">
        <v>16</v>
      </c>
      <c r="E17" s="5" t="inlineStr">
        <is>
          <t>KA4047CA</t>
        </is>
      </c>
      <c r="F17" t="n">
        <v>0</v>
      </c>
    </row>
    <row r="18">
      <c r="A18" t="n">
        <v>17</v>
      </c>
      <c r="B18" s="1" t="n">
        <v>45069</v>
      </c>
      <c r="C18" s="2" t="n">
        <v>0.5224421296296297</v>
      </c>
      <c r="D18" t="n">
        <v>17</v>
      </c>
      <c r="E18" s="5" t="inlineStr">
        <is>
          <t>FMI55053</t>
        </is>
      </c>
      <c r="F18" t="n">
        <v>0</v>
      </c>
    </row>
    <row r="19">
      <c r="A19" t="n">
        <v>18</v>
      </c>
      <c r="B19" s="1" t="n">
        <v>45069</v>
      </c>
      <c r="C19" s="2" t="n">
        <v>0.5224537037037037</v>
      </c>
      <c r="D19" t="n">
        <v>18</v>
      </c>
      <c r="E19" s="5" t="inlineStr">
        <is>
          <t>FSL82YL</t>
        </is>
      </c>
      <c r="F19" t="n">
        <v>0</v>
      </c>
    </row>
    <row r="20">
      <c r="A20" t="n">
        <v>19</v>
      </c>
      <c r="B20" s="1" t="n">
        <v>45069</v>
      </c>
      <c r="C20" s="2" t="n">
        <v>0.5224768518518519</v>
      </c>
      <c r="D20" t="n">
        <v>19</v>
      </c>
      <c r="E20" s="5" t="inlineStr">
        <is>
          <t>FSWAT32</t>
        </is>
      </c>
      <c r="F20" t="n">
        <v>0</v>
      </c>
    </row>
    <row r="21">
      <c r="A21" t="n">
        <v>20</v>
      </c>
      <c r="B21" s="1" t="n">
        <v>45069</v>
      </c>
      <c r="C21" s="2" t="n">
        <v>0.5225115740740741</v>
      </c>
      <c r="D21" t="n">
        <v>20</v>
      </c>
      <c r="E21" s="5" t="inlineStr">
        <is>
          <t>FSU33988</t>
        </is>
      </c>
      <c r="F21" t="n">
        <v>0</v>
      </c>
    </row>
    <row r="22">
      <c r="A22" t="n">
        <v>21</v>
      </c>
      <c r="B22" s="1" t="n">
        <v>45069</v>
      </c>
      <c r="C22" s="2" t="n">
        <v>0.5225462962962963</v>
      </c>
      <c r="D22" t="n">
        <v>21</v>
      </c>
      <c r="E22" s="5" t="inlineStr">
        <is>
          <t>BK1169IA</t>
        </is>
      </c>
      <c r="F22" t="n">
        <v>0</v>
      </c>
    </row>
    <row r="23">
      <c r="A23" t="n">
        <v>22</v>
      </c>
      <c r="B23" s="1" t="n">
        <v>45069</v>
      </c>
      <c r="C23" s="2" t="n">
        <v>0.5225578703703704</v>
      </c>
      <c r="D23" t="n">
        <v>22</v>
      </c>
      <c r="E23" s="5" t="inlineStr">
        <is>
          <t>FSWRC59</t>
        </is>
      </c>
      <c r="F23" t="n">
        <v>0</v>
      </c>
    </row>
    <row r="24">
      <c r="A24" t="n">
        <v>23</v>
      </c>
      <c r="B24" s="1" t="n">
        <v>45069</v>
      </c>
      <c r="C24" s="2" t="n">
        <v>0.5225810185185186</v>
      </c>
      <c r="D24" t="n">
        <v>23</v>
      </c>
      <c r="E24" s="5" t="inlineStr">
        <is>
          <t>FSWLL85</t>
        </is>
      </c>
      <c r="F24" t="n">
        <v>0</v>
      </c>
    </row>
    <row r="25">
      <c r="A25" t="n">
        <v>24</v>
      </c>
      <c r="B25" s="1" t="n">
        <v>45069</v>
      </c>
      <c r="C25" s="2" t="n">
        <v>0.5225925925925926</v>
      </c>
      <c r="D25" t="n">
        <v>24</v>
      </c>
      <c r="E25" s="5" t="inlineStr">
        <is>
          <t>PWL60242</t>
        </is>
      </c>
      <c r="F25" t="n">
        <v>0</v>
      </c>
    </row>
    <row r="26">
      <c r="A26" t="n">
        <v>25</v>
      </c>
      <c r="B26" s="1" t="n">
        <v>45069</v>
      </c>
      <c r="C26" s="2" t="n">
        <v>0.5226504629629629</v>
      </c>
      <c r="D26" t="n">
        <v>25</v>
      </c>
      <c r="E26" s="5" t="inlineStr">
        <is>
          <t>FSWKM08</t>
        </is>
      </c>
      <c r="F26" t="n">
        <v>0</v>
      </c>
    </row>
    <row r="27">
      <c r="A27" t="n">
        <v>26</v>
      </c>
      <c r="B27" s="1" t="n">
        <v>45069</v>
      </c>
      <c r="C27" s="2" t="n">
        <v>0.5226620370370371</v>
      </c>
      <c r="D27" t="n">
        <v>26</v>
      </c>
      <c r="E27" s="5" t="inlineStr">
        <is>
          <t>FSWMA65</t>
        </is>
      </c>
      <c r="F27" t="n">
        <v>0</v>
      </c>
    </row>
    <row r="28">
      <c r="A28" t="n">
        <v>27</v>
      </c>
      <c r="B28" s="1" t="n">
        <v>45069</v>
      </c>
      <c r="C28" s="2" t="n">
        <v>0.5226736111111111</v>
      </c>
      <c r="D28" t="n">
        <v>27</v>
      </c>
      <c r="E28" s="5" t="inlineStr">
        <is>
          <t>FSWLT55</t>
        </is>
      </c>
      <c r="F28" t="n">
        <v>0</v>
      </c>
    </row>
    <row r="29">
      <c r="A29" t="n">
        <v>28</v>
      </c>
      <c r="B29" s="1" t="n">
        <v>45069</v>
      </c>
      <c r="C29" s="2" t="n">
        <v>0.5229398148148148</v>
      </c>
      <c r="D29" t="n">
        <v>28</v>
      </c>
      <c r="E29" s="5" t="inlineStr">
        <is>
          <t>PO8TV14</t>
        </is>
      </c>
      <c r="F29" t="n">
        <v>0</v>
      </c>
    </row>
    <row r="30">
      <c r="A30" t="n">
        <v>29</v>
      </c>
      <c r="B30" s="1" t="n">
        <v>45069</v>
      </c>
      <c r="C30" s="2" t="n">
        <v>0.5230671296296296</v>
      </c>
      <c r="D30" t="n">
        <v>29</v>
      </c>
      <c r="E30" s="5" t="inlineStr">
        <is>
          <t>NPI01074</t>
        </is>
      </c>
      <c r="F30" t="n">
        <v>0</v>
      </c>
    </row>
    <row r="31">
      <c r="A31" t="n">
        <v>30</v>
      </c>
      <c r="B31" s="1" t="n">
        <v>45069</v>
      </c>
      <c r="C31" s="2" t="n">
        <v>0.5231018518518519</v>
      </c>
      <c r="D31" t="n">
        <v>30</v>
      </c>
      <c r="E31" s="5" t="inlineStr">
        <is>
          <t>FSW80KW</t>
        </is>
      </c>
      <c r="F31" t="n">
        <v>0</v>
      </c>
    </row>
    <row r="32">
      <c r="A32" t="n">
        <v>31</v>
      </c>
      <c r="B32" s="1" t="n">
        <v>45069</v>
      </c>
      <c r="C32" s="2" t="n">
        <v>0.5232291666666666</v>
      </c>
      <c r="D32" t="n">
        <v>31</v>
      </c>
      <c r="E32" s="5" t="inlineStr">
        <is>
          <t>FSWPN79</t>
        </is>
      </c>
      <c r="F32" t="n">
        <v>0</v>
      </c>
    </row>
    <row r="33">
      <c r="A33" t="n">
        <v>32</v>
      </c>
      <c r="B33" s="1" t="n">
        <v>45069</v>
      </c>
      <c r="C33" s="2" t="n">
        <v>0.5234027777777778</v>
      </c>
      <c r="D33" t="n">
        <v>32</v>
      </c>
      <c r="E33" s="5" t="inlineStr">
        <is>
          <t>LC83814</t>
        </is>
      </c>
      <c r="F33" t="n">
        <v>0</v>
      </c>
    </row>
    <row r="34">
      <c r="A34" t="n">
        <v>33</v>
      </c>
      <c r="B34" s="1" t="n">
        <v>45069</v>
      </c>
      <c r="C34" s="2" t="n">
        <v>0.5239583333333333</v>
      </c>
      <c r="D34" t="n">
        <v>33</v>
      </c>
      <c r="E34" s="5" t="inlineStr">
        <is>
          <t>FSWRP21</t>
        </is>
      </c>
      <c r="F34" t="n">
        <v>0</v>
      </c>
    </row>
    <row r="35">
      <c r="A35" t="n">
        <v>34</v>
      </c>
      <c r="B35" s="1" t="n">
        <v>45069</v>
      </c>
      <c r="C35" s="2" t="n">
        <v>0.5241550925925926</v>
      </c>
      <c r="D35" t="n">
        <v>34</v>
      </c>
      <c r="E35" s="5" t="inlineStr">
        <is>
          <t>PZ3P524</t>
        </is>
      </c>
      <c r="F35" t="n">
        <v>0</v>
      </c>
    </row>
    <row r="36">
      <c r="A36" t="n">
        <v>35</v>
      </c>
      <c r="B36" s="1" t="n">
        <v>45069</v>
      </c>
      <c r="C36" s="2" t="n">
        <v>0.5243634259259259</v>
      </c>
      <c r="D36" t="n">
        <v>35</v>
      </c>
      <c r="E36" s="5" t="inlineStr">
        <is>
          <t>FSWMU40</t>
        </is>
      </c>
      <c r="F36" t="n">
        <v>0</v>
      </c>
    </row>
    <row r="37">
      <c r="A37" t="n">
        <v>36</v>
      </c>
      <c r="B37" s="1" t="n">
        <v>45069</v>
      </c>
      <c r="C37" s="2" t="n">
        <v>0.5245023148148148</v>
      </c>
      <c r="D37" t="n">
        <v>36</v>
      </c>
      <c r="E37" s="5" t="inlineStr">
        <is>
          <t>PZ3P522</t>
        </is>
      </c>
      <c r="F37" t="n">
        <v>0</v>
      </c>
    </row>
    <row r="38">
      <c r="A38" t="n">
        <v>37</v>
      </c>
      <c r="B38" s="1" t="n">
        <v>45069</v>
      </c>
      <c r="C38" s="2" t="n">
        <v>0.5246990740740741</v>
      </c>
      <c r="D38" t="n">
        <v>37</v>
      </c>
      <c r="E38" s="5" t="inlineStr">
        <is>
          <t>WB4908U</t>
        </is>
      </c>
      <c r="F38" t="n">
        <v>0</v>
      </c>
    </row>
    <row r="39">
      <c r="A39" t="n">
        <v>38</v>
      </c>
      <c r="B39" s="1" t="n">
        <v>45069</v>
      </c>
      <c r="C39" s="2" t="n">
        <v>0.5249189814814815</v>
      </c>
      <c r="D39" t="n">
        <v>38</v>
      </c>
      <c r="E39" s="5" t="inlineStr">
        <is>
          <t>WPR7887N</t>
        </is>
      </c>
      <c r="F39" t="n">
        <v>0</v>
      </c>
    </row>
    <row r="40">
      <c r="A40" t="n">
        <v>39</v>
      </c>
      <c r="B40" s="1" t="n">
        <v>45069</v>
      </c>
      <c r="C40" s="2" t="n">
        <v>0.5249652777777778</v>
      </c>
      <c r="D40" t="n">
        <v>39</v>
      </c>
      <c r="E40" s="5" t="inlineStr">
        <is>
          <t>WPR6737M</t>
        </is>
      </c>
      <c r="F40" t="n">
        <v>0</v>
      </c>
    </row>
    <row r="41">
      <c r="A41" t="n">
        <v>40</v>
      </c>
      <c r="B41" s="1" t="n">
        <v>45069</v>
      </c>
      <c r="C41" s="2" t="n">
        <v>0.5250462962962963</v>
      </c>
      <c r="D41" t="n">
        <v>40</v>
      </c>
      <c r="E41" s="5" t="inlineStr">
        <is>
          <t>AI1882PA</t>
        </is>
      </c>
      <c r="F41" t="n">
        <v>0</v>
      </c>
    </row>
    <row r="42">
      <c r="A42" t="n">
        <v>41</v>
      </c>
      <c r="B42" s="1" t="n">
        <v>45069</v>
      </c>
      <c r="C42" s="2" t="n">
        <v>0.5250925925925926</v>
      </c>
      <c r="D42" t="n">
        <v>41</v>
      </c>
      <c r="E42" s="5" t="inlineStr">
        <is>
          <t>PZ098SL</t>
        </is>
      </c>
      <c r="F42" t="n">
        <v>0</v>
      </c>
    </row>
    <row r="43">
      <c r="A43" t="n">
        <v>42</v>
      </c>
      <c r="B43" s="1" t="n">
        <v>45069</v>
      </c>
      <c r="C43" s="2" t="n">
        <v>0.5251388888888889</v>
      </c>
      <c r="D43" t="n">
        <v>42</v>
      </c>
      <c r="E43" s="5" t="inlineStr">
        <is>
          <t>PZ131XP</t>
        </is>
      </c>
      <c r="F43" t="n">
        <v>0</v>
      </c>
    </row>
    <row r="44">
      <c r="A44" t="n">
        <v>43</v>
      </c>
      <c r="B44" s="1" t="n">
        <v>45069</v>
      </c>
      <c r="C44" s="2" t="n">
        <v>0.5251967592592592</v>
      </c>
      <c r="D44" t="n">
        <v>43</v>
      </c>
      <c r="E44" s="5" t="inlineStr">
        <is>
          <t>WPR5169M</t>
        </is>
      </c>
      <c r="F44" t="n">
        <v>0</v>
      </c>
    </row>
    <row r="45">
      <c r="A45" t="n">
        <v>44</v>
      </c>
      <c r="B45" s="1" t="n">
        <v>45069</v>
      </c>
      <c r="C45" s="2" t="n">
        <v>0.5252430555555555</v>
      </c>
      <c r="D45" t="n">
        <v>44</v>
      </c>
      <c r="E45" s="5" t="inlineStr">
        <is>
          <t>PGO47128</t>
        </is>
      </c>
      <c r="F45" t="n">
        <v>0</v>
      </c>
    </row>
    <row r="46">
      <c r="A46" t="n">
        <v>45</v>
      </c>
      <c r="B46" s="1" t="n">
        <v>45069</v>
      </c>
      <c r="C46" s="2" t="n">
        <v>0.5254976851851851</v>
      </c>
      <c r="D46" t="n">
        <v>45</v>
      </c>
      <c r="E46" s="5" t="inlineStr">
        <is>
          <t>BS6740A</t>
        </is>
      </c>
      <c r="F46" t="n">
        <v>0</v>
      </c>
    </row>
    <row r="47">
      <c r="A47" t="n">
        <v>46</v>
      </c>
      <c r="B47" s="1" t="n">
        <v>45069</v>
      </c>
      <c r="C47" s="2" t="n">
        <v>0.5255208333333333</v>
      </c>
      <c r="D47" t="n">
        <v>46</v>
      </c>
      <c r="E47" s="5" t="inlineStr">
        <is>
          <t>PK8511G</t>
        </is>
      </c>
      <c r="F47" t="n">
        <v>0</v>
      </c>
    </row>
    <row r="48">
      <c r="A48" t="n">
        <v>47</v>
      </c>
      <c r="B48" s="1" t="n">
        <v>45069</v>
      </c>
      <c r="C48" s="2" t="n">
        <v>0.5255439814814815</v>
      </c>
      <c r="D48" t="n">
        <v>47</v>
      </c>
      <c r="E48" s="5" t="inlineStr">
        <is>
          <t>FSWNL11</t>
        </is>
      </c>
      <c r="F48" t="n">
        <v>0</v>
      </c>
    </row>
    <row r="49">
      <c r="A49" t="n">
        <v>48</v>
      </c>
      <c r="B49" s="1" t="n">
        <v>45069</v>
      </c>
      <c r="C49" s="2" t="n">
        <v>0.5255787037037037</v>
      </c>
      <c r="D49" t="n">
        <v>48</v>
      </c>
      <c r="E49" s="5" t="inlineStr">
        <is>
          <t>FSWHY01</t>
        </is>
      </c>
      <c r="F49" t="n">
        <v>0</v>
      </c>
    </row>
    <row r="50">
      <c r="A50" t="n">
        <v>49</v>
      </c>
      <c r="B50" s="1" t="n">
        <v>45069</v>
      </c>
      <c r="C50" s="2" t="n">
        <v>0.5256018518518518</v>
      </c>
      <c r="D50" t="n">
        <v>49</v>
      </c>
      <c r="E50" s="5" t="inlineStr">
        <is>
          <t>FSW83VY</t>
        </is>
      </c>
      <c r="F50" t="n">
        <v>0</v>
      </c>
    </row>
    <row r="51">
      <c r="A51" t="n">
        <v>50</v>
      </c>
      <c r="B51" s="1" t="n">
        <v>45069</v>
      </c>
      <c r="C51" s="2" t="n">
        <v>0.5256481481481482</v>
      </c>
      <c r="D51" t="n">
        <v>50</v>
      </c>
      <c r="E51" s="5" t="inlineStr">
        <is>
          <t>POBJT28</t>
        </is>
      </c>
      <c r="F51" t="n">
        <v>0</v>
      </c>
    </row>
    <row r="52">
      <c r="A52" t="n">
        <v>51</v>
      </c>
      <c r="B52" s="1" t="n">
        <v>45069</v>
      </c>
      <c r="C52" s="2" t="n">
        <v>0.5256712962962963</v>
      </c>
      <c r="D52" t="n">
        <v>51</v>
      </c>
      <c r="E52" s="5" t="inlineStr">
        <is>
          <t>BI179GE</t>
        </is>
      </c>
      <c r="F52" t="n">
        <v>0</v>
      </c>
    </row>
    <row r="53">
      <c r="A53" t="n">
        <v>52</v>
      </c>
      <c r="B53" s="1" t="n">
        <v>45069</v>
      </c>
      <c r="C53" s="2" t="n">
        <v>0.5257407407407407</v>
      </c>
      <c r="D53" t="n">
        <v>52</v>
      </c>
      <c r="E53" s="5" t="inlineStr">
        <is>
          <t>BI356GN</t>
        </is>
      </c>
      <c r="F53" t="n">
        <v>0</v>
      </c>
    </row>
    <row r="54">
      <c r="A54" t="n">
        <v>53</v>
      </c>
      <c r="B54" s="1" t="n">
        <v>45069</v>
      </c>
      <c r="C54" s="2" t="n">
        <v>0.5258912037037037</v>
      </c>
      <c r="D54" t="n">
        <v>53</v>
      </c>
      <c r="E54" s="5" t="inlineStr">
        <is>
          <t>FZI91760</t>
        </is>
      </c>
      <c r="F54" t="n">
        <v>0</v>
      </c>
    </row>
    <row r="55">
      <c r="A55" t="n">
        <v>54</v>
      </c>
      <c r="B55" s="1" t="n">
        <v>45069</v>
      </c>
      <c r="C55" s="2" t="n">
        <v>0.5260648148148148</v>
      </c>
      <c r="D55" t="n">
        <v>54</v>
      </c>
      <c r="E55" s="5" t="inlineStr">
        <is>
          <t>FNW40290</t>
        </is>
      </c>
      <c r="F55" t="n">
        <v>0</v>
      </c>
    </row>
    <row r="56">
      <c r="A56" t="n">
        <v>55</v>
      </c>
      <c r="B56" s="1" t="n">
        <v>45069</v>
      </c>
      <c r="C56" s="2" t="n">
        <v>0.5263194444444445</v>
      </c>
      <c r="D56" t="n">
        <v>55</v>
      </c>
      <c r="E56" s="5" t="inlineStr">
        <is>
          <t>FG3492H</t>
        </is>
      </c>
      <c r="F56" t="n">
        <v>0</v>
      </c>
    </row>
    <row r="57">
      <c r="A57" t="n">
        <v>56</v>
      </c>
      <c r="B57" s="1" t="n">
        <v>45069</v>
      </c>
      <c r="C57" s="2" t="n">
        <v>0.5264930555555556</v>
      </c>
      <c r="D57" t="n">
        <v>56</v>
      </c>
      <c r="E57" s="5" t="inlineStr">
        <is>
          <t>FSU26687</t>
        </is>
      </c>
      <c r="F57" t="n">
        <v>0</v>
      </c>
    </row>
    <row r="58">
      <c r="A58" t="n">
        <v>57</v>
      </c>
      <c r="B58" s="1" t="n">
        <v>45069</v>
      </c>
      <c r="C58" s="2" t="n">
        <v>0.5266666666666666</v>
      </c>
      <c r="D58" t="n">
        <v>57</v>
      </c>
      <c r="E58" s="5" t="inlineStr">
        <is>
          <t>FSWMF58</t>
        </is>
      </c>
      <c r="F58" t="n">
        <v>0</v>
      </c>
    </row>
    <row r="59">
      <c r="A59" t="n">
        <v>58</v>
      </c>
      <c r="B59" s="1" t="n">
        <v>45069</v>
      </c>
      <c r="C59" s="2" t="n">
        <v>0.5266898148148148</v>
      </c>
      <c r="D59" t="n">
        <v>58</v>
      </c>
      <c r="E59" s="5" t="inlineStr">
        <is>
          <t>PSZ92036</t>
        </is>
      </c>
      <c r="F59" t="n">
        <v>0</v>
      </c>
    </row>
    <row r="60">
      <c r="A60" t="n">
        <v>59</v>
      </c>
      <c r="B60" s="1" t="n">
        <v>45069</v>
      </c>
      <c r="C60" s="2" t="n">
        <v>0.5267476851851852</v>
      </c>
      <c r="D60" t="n">
        <v>59</v>
      </c>
      <c r="E60" s="5" t="inlineStr">
        <is>
          <t>FSWEY36</t>
        </is>
      </c>
      <c r="F60" t="n">
        <v>0</v>
      </c>
    </row>
    <row r="61">
      <c r="A61" t="n">
        <v>60</v>
      </c>
      <c r="B61" s="1" t="n">
        <v>45069</v>
      </c>
      <c r="C61" s="2" t="n">
        <v>0.5267824074074074</v>
      </c>
      <c r="D61" t="n">
        <v>60</v>
      </c>
      <c r="E61" s="5" t="inlineStr">
        <is>
          <t>WOBJS45</t>
        </is>
      </c>
      <c r="F61" t="n">
        <v>0</v>
      </c>
    </row>
    <row r="62">
      <c r="A62" t="n">
        <v>61</v>
      </c>
      <c r="B62" s="1" t="n">
        <v>45069</v>
      </c>
      <c r="C62" s="2" t="n">
        <v>0.5268287037037037</v>
      </c>
      <c r="D62" t="n">
        <v>61</v>
      </c>
      <c r="E62" s="5" t="inlineStr">
        <is>
          <t>NV715R</t>
        </is>
      </c>
      <c r="F62" t="n">
        <v>0</v>
      </c>
    </row>
    <row r="63">
      <c r="A63" t="n">
        <v>62</v>
      </c>
      <c r="B63" s="1" t="n">
        <v>45069</v>
      </c>
      <c r="C63" s="2" t="n">
        <v>0.5268402777777778</v>
      </c>
      <c r="D63" t="n">
        <v>62</v>
      </c>
      <c r="E63" s="5" t="inlineStr">
        <is>
          <t>BAU23974</t>
        </is>
      </c>
      <c r="F63" t="n">
        <v>0</v>
      </c>
    </row>
    <row r="64">
      <c r="A64" t="n">
        <v>63</v>
      </c>
      <c r="B64" s="1" t="n">
        <v>45069</v>
      </c>
      <c r="C64" s="2" t="n">
        <v>0.526875</v>
      </c>
      <c r="D64" t="n">
        <v>63</v>
      </c>
      <c r="E64" s="5" t="inlineStr">
        <is>
          <t>FSWHF51</t>
        </is>
      </c>
      <c r="F64" t="n">
        <v>0</v>
      </c>
    </row>
    <row r="65">
      <c r="A65" t="n">
        <v>64</v>
      </c>
      <c r="B65" s="1" t="n">
        <v>45069</v>
      </c>
      <c r="C65" s="2" t="n">
        <v>0.5270023148148149</v>
      </c>
      <c r="D65" t="n">
        <v>64</v>
      </c>
      <c r="E65" s="5" t="inlineStr">
        <is>
          <t>PZ920PF</t>
        </is>
      </c>
      <c r="F65" t="n">
        <v>0</v>
      </c>
    </row>
    <row r="66">
      <c r="A66" t="n">
        <v>65</v>
      </c>
      <c r="B66" s="1" t="n">
        <v>45069</v>
      </c>
      <c r="C66" s="2" t="n">
        <v>0.5270601851851852</v>
      </c>
      <c r="D66" t="n">
        <v>65</v>
      </c>
      <c r="E66" s="5" t="inlineStr">
        <is>
          <t>WPR4582P</t>
        </is>
      </c>
      <c r="F66" t="n">
        <v>0</v>
      </c>
    </row>
    <row r="67">
      <c r="A67" t="n">
        <v>66</v>
      </c>
      <c r="B67" s="1" t="n">
        <v>45069</v>
      </c>
      <c r="C67" s="2" t="n">
        <v>0.5270833333333333</v>
      </c>
      <c r="D67" t="n">
        <v>66</v>
      </c>
      <c r="E67" s="5" t="inlineStr">
        <is>
          <t>FZ1955M</t>
        </is>
      </c>
      <c r="F67" t="n">
        <v>0</v>
      </c>
    </row>
    <row r="68">
      <c r="A68" t="n">
        <v>67</v>
      </c>
      <c r="B68" s="1" t="n">
        <v>45069</v>
      </c>
      <c r="C68" s="2" t="n">
        <v>0.5271064814814815</v>
      </c>
      <c r="D68" t="n">
        <v>67</v>
      </c>
      <c r="E68" s="5" t="inlineStr">
        <is>
          <t>FSWRJ87</t>
        </is>
      </c>
      <c r="F68" t="n">
        <v>0</v>
      </c>
    </row>
    <row r="69">
      <c r="A69" t="n">
        <v>68</v>
      </c>
      <c r="B69" s="1" t="n">
        <v>45069</v>
      </c>
      <c r="C69" s="2" t="n">
        <v>0.5271643518518518</v>
      </c>
      <c r="D69" t="n">
        <v>68</v>
      </c>
      <c r="E69" s="5" t="inlineStr">
        <is>
          <t>FZI76912</t>
        </is>
      </c>
      <c r="F69" t="n">
        <v>0</v>
      </c>
    </row>
    <row r="70">
      <c r="A70" t="n">
        <v>69</v>
      </c>
      <c r="B70" s="1" t="n">
        <v>45069</v>
      </c>
      <c r="C70" s="2" t="n">
        <v>0.5272106481481481</v>
      </c>
      <c r="D70" t="n">
        <v>69</v>
      </c>
      <c r="E70" s="5" t="inlineStr">
        <is>
          <t>BKF5564</t>
        </is>
      </c>
      <c r="F70" t="n">
        <v>0</v>
      </c>
    </row>
    <row r="71">
      <c r="A71" t="n">
        <v>70</v>
      </c>
      <c r="B71" s="1" t="n">
        <v>45069</v>
      </c>
      <c r="C71" s="2" t="n">
        <v>0.5272453703703703</v>
      </c>
      <c r="D71" t="n">
        <v>70</v>
      </c>
      <c r="E71" s="5" t="inlineStr">
        <is>
          <t>FSWJA18</t>
        </is>
      </c>
      <c r="F71" t="n">
        <v>0</v>
      </c>
    </row>
    <row r="72">
      <c r="A72" t="n">
        <v>71</v>
      </c>
      <c r="B72" s="1" t="n">
        <v>45069</v>
      </c>
      <c r="C72" s="2" t="n">
        <v>0.5272685185185185</v>
      </c>
      <c r="D72" t="n">
        <v>71</v>
      </c>
      <c r="E72" s="5" t="inlineStr">
        <is>
          <t>FSW78WK</t>
        </is>
      </c>
      <c r="F72" t="n">
        <v>0</v>
      </c>
    </row>
    <row r="73">
      <c r="A73" t="n">
        <v>72</v>
      </c>
      <c r="B73" s="1" t="n">
        <v>45069</v>
      </c>
      <c r="C73" s="2" t="n">
        <v>0.5273032407407408</v>
      </c>
      <c r="D73" t="n">
        <v>72</v>
      </c>
      <c r="E73" s="5" t="inlineStr">
        <is>
          <t>FSW55NF</t>
        </is>
      </c>
      <c r="F73" t="n">
        <v>0</v>
      </c>
    </row>
    <row r="74">
      <c r="A74" t="n">
        <v>73</v>
      </c>
      <c r="B74" s="1" t="n">
        <v>45069</v>
      </c>
      <c r="C74" s="2" t="n">
        <v>0.5273148148148148</v>
      </c>
      <c r="D74" t="n">
        <v>73</v>
      </c>
      <c r="E74" s="5" t="inlineStr">
        <is>
          <t>FSWRC29</t>
        </is>
      </c>
      <c r="F74" t="n">
        <v>0</v>
      </c>
    </row>
    <row r="75">
      <c r="A75" t="n">
        <v>74</v>
      </c>
      <c r="B75" s="1" t="n">
        <v>45069</v>
      </c>
      <c r="C75" s="2" t="n">
        <v>0.5276851851851851</v>
      </c>
      <c r="D75" t="n">
        <v>74</v>
      </c>
      <c r="E75" s="5" t="inlineStr">
        <is>
          <t>BI200FL</t>
        </is>
      </c>
      <c r="F75" t="n">
        <v>0</v>
      </c>
    </row>
    <row r="76">
      <c r="A76" t="n">
        <v>75</v>
      </c>
      <c r="B76" s="1" t="n">
        <v>45069</v>
      </c>
      <c r="C76" s="2" t="n">
        <v>0.5280787037037037</v>
      </c>
      <c r="D76" t="n">
        <v>75</v>
      </c>
      <c r="E76" s="5" t="inlineStr">
        <is>
          <t>FSWGV76</t>
        </is>
      </c>
      <c r="F76" t="n">
        <v>0</v>
      </c>
    </row>
    <row r="77">
      <c r="A77" t="n">
        <v>76</v>
      </c>
      <c r="B77" s="1" t="n">
        <v>45069</v>
      </c>
      <c r="C77" s="2" t="n">
        <v>0.5281481481481481</v>
      </c>
      <c r="D77" t="n">
        <v>76</v>
      </c>
      <c r="E77" s="5" t="inlineStr">
        <is>
          <t>FSWKV38</t>
        </is>
      </c>
      <c r="F77" t="n">
        <v>0</v>
      </c>
    </row>
    <row r="78">
      <c r="A78" t="n">
        <v>77</v>
      </c>
      <c r="B78" s="1" t="n">
        <v>45069</v>
      </c>
      <c r="C78" s="2" t="n">
        <v>0.5281597222222222</v>
      </c>
      <c r="D78" t="n">
        <v>77</v>
      </c>
      <c r="E78" s="5" t="inlineStr">
        <is>
          <t>HBBB952</t>
        </is>
      </c>
      <c r="F78" t="n">
        <v>0</v>
      </c>
    </row>
    <row r="79">
      <c r="A79" t="n">
        <v>78</v>
      </c>
      <c r="B79" s="1" t="n">
        <v>45069</v>
      </c>
      <c r="C79" s="2" t="n">
        <v>0.5281712962962963</v>
      </c>
      <c r="D79" t="n">
        <v>78</v>
      </c>
      <c r="E79" s="5" t="inlineStr">
        <is>
          <t>FSWPC37</t>
        </is>
      </c>
      <c r="F79" t="n">
        <v>0</v>
      </c>
    </row>
    <row r="80">
      <c r="A80" t="n">
        <v>79</v>
      </c>
      <c r="B80" s="1" t="n">
        <v>45069</v>
      </c>
      <c r="C80" s="2" t="n">
        <v>0.528425925925926</v>
      </c>
      <c r="D80" t="n">
        <v>79</v>
      </c>
      <c r="E80" s="5" t="inlineStr">
        <is>
          <t>FSWRJ22</t>
        </is>
      </c>
      <c r="F80" t="n">
        <v>0</v>
      </c>
    </row>
    <row r="81">
      <c r="A81" t="n">
        <v>80</v>
      </c>
      <c r="B81" s="1" t="n">
        <v>45069</v>
      </c>
      <c r="C81" s="2" t="n">
        <v>0.528449074074074</v>
      </c>
      <c r="D81" t="n">
        <v>80</v>
      </c>
      <c r="E81" s="5" t="inlineStr">
        <is>
          <t>FSWKC28</t>
        </is>
      </c>
      <c r="F81" t="n">
        <v>0</v>
      </c>
    </row>
    <row r="82">
      <c r="A82" t="n">
        <v>81</v>
      </c>
      <c r="B82" s="1" t="n">
        <v>45069</v>
      </c>
      <c r="C82" s="2" t="n">
        <v>0.528587962962963</v>
      </c>
      <c r="D82" t="n">
        <v>81</v>
      </c>
      <c r="E82" s="5" t="inlineStr">
        <is>
          <t>FSWNP37</t>
        </is>
      </c>
      <c r="F82" t="n">
        <v>0</v>
      </c>
    </row>
    <row r="83">
      <c r="A83" t="n">
        <v>82</v>
      </c>
      <c r="B83" s="1" t="n">
        <v>45069</v>
      </c>
      <c r="C83" s="2" t="n">
        <v>0.5286111111111111</v>
      </c>
      <c r="D83" t="n">
        <v>82</v>
      </c>
      <c r="E83" s="5" t="inlineStr">
        <is>
          <t>FSWEL33</t>
        </is>
      </c>
      <c r="F83" t="n">
        <v>0</v>
      </c>
    </row>
    <row r="84">
      <c r="A84" t="n">
        <v>83</v>
      </c>
      <c r="B84" s="1" t="n">
        <v>45069</v>
      </c>
      <c r="C84" s="2" t="n">
        <v>0.5287037037037037</v>
      </c>
      <c r="D84" t="n">
        <v>83</v>
      </c>
      <c r="E84" s="5" t="inlineStr">
        <is>
          <t>FSU32296</t>
        </is>
      </c>
      <c r="F84" t="n">
        <v>0</v>
      </c>
    </row>
    <row r="85">
      <c r="A85" t="n">
        <v>84</v>
      </c>
      <c r="B85" s="1" t="n">
        <v>45069</v>
      </c>
      <c r="C85" s="2" t="n">
        <v>0.529074074074074</v>
      </c>
      <c r="D85" t="n">
        <v>84</v>
      </c>
      <c r="E85" s="5" t="inlineStr">
        <is>
          <t>FSW62MP</t>
        </is>
      </c>
      <c r="F85" t="n">
        <v>0</v>
      </c>
    </row>
    <row r="86">
      <c r="A86" t="n">
        <v>85</v>
      </c>
      <c r="B86" s="1" t="n">
        <v>45069</v>
      </c>
      <c r="C86" s="2" t="n">
        <v>0.5290856481481482</v>
      </c>
      <c r="D86" t="n">
        <v>85</v>
      </c>
      <c r="E86" s="5" t="inlineStr">
        <is>
          <t>DKL30352</t>
        </is>
      </c>
      <c r="F86" t="n">
        <v>0</v>
      </c>
    </row>
    <row r="87">
      <c r="A87" t="n">
        <v>86</v>
      </c>
      <c r="B87" s="1" t="n">
        <v>45069</v>
      </c>
      <c r="C87" s="2" t="n">
        <v>0.5291087962962963</v>
      </c>
      <c r="D87" t="n">
        <v>86</v>
      </c>
      <c r="E87" s="5" t="inlineStr">
        <is>
          <t>BC5118MK</t>
        </is>
      </c>
      <c r="F87" t="n">
        <v>0</v>
      </c>
    </row>
    <row r="88">
      <c r="A88" t="n">
        <v>87</v>
      </c>
      <c r="B88" s="1" t="n">
        <v>45069</v>
      </c>
      <c r="C88" s="2" t="n">
        <v>0.5291319444444444</v>
      </c>
      <c r="D88" t="n">
        <v>87</v>
      </c>
      <c r="E88" s="5" t="inlineStr">
        <is>
          <t>FSWFF46</t>
        </is>
      </c>
      <c r="F88" t="n">
        <v>0</v>
      </c>
    </row>
    <row r="89">
      <c r="A89" t="n">
        <v>88</v>
      </c>
      <c r="B89" s="1" t="n">
        <v>45069</v>
      </c>
      <c r="C89" s="2" t="n">
        <v>0.5291435185185185</v>
      </c>
      <c r="D89" t="n">
        <v>88</v>
      </c>
      <c r="E89" s="5" t="inlineStr">
        <is>
          <t>FSWKC31</t>
        </is>
      </c>
      <c r="F89" t="n">
        <v>0</v>
      </c>
    </row>
    <row r="90">
      <c r="A90" t="n">
        <v>89</v>
      </c>
      <c r="B90" s="1" t="n">
        <v>45069</v>
      </c>
      <c r="C90" s="2" t="n">
        <v>0.5294328703703703</v>
      </c>
      <c r="D90" t="n">
        <v>89</v>
      </c>
      <c r="E90" s="5" t="inlineStr">
        <is>
          <t>WGM3571H</t>
        </is>
      </c>
      <c r="F90" t="n">
        <v>0</v>
      </c>
    </row>
    <row r="91">
      <c r="A91" t="n">
        <v>90</v>
      </c>
      <c r="B91" s="1" t="n">
        <v>45069</v>
      </c>
      <c r="C91" s="2" t="n">
        <v>0.529537037037037</v>
      </c>
      <c r="D91" t="n">
        <v>90</v>
      </c>
      <c r="E91" s="5" t="inlineStr">
        <is>
          <t>FGW8HK2</t>
        </is>
      </c>
      <c r="F91" t="n">
        <v>0</v>
      </c>
    </row>
    <row r="92">
      <c r="A92" t="n">
        <v>91</v>
      </c>
      <c r="B92" s="1" t="n">
        <v>45069</v>
      </c>
      <c r="C92" s="2" t="n">
        <v>0.5297916666666667</v>
      </c>
      <c r="D92" t="n">
        <v>91</v>
      </c>
      <c r="E92" s="5" t="inlineStr">
        <is>
          <t>FSW85VH</t>
        </is>
      </c>
      <c r="F92" t="n">
        <v>0</v>
      </c>
    </row>
    <row r="93">
      <c r="A93" t="n">
        <v>92</v>
      </c>
      <c r="B93" s="1" t="n">
        <v>45069</v>
      </c>
      <c r="C93" s="2" t="n">
        <v>0.5298263888888889</v>
      </c>
      <c r="D93" t="n">
        <v>92</v>
      </c>
      <c r="E93" s="5" t="inlineStr">
        <is>
          <t>FSWCA58</t>
        </is>
      </c>
      <c r="F93" t="n">
        <v>0</v>
      </c>
    </row>
    <row r="94">
      <c r="A94" t="n">
        <v>93</v>
      </c>
      <c r="B94" s="1" t="n">
        <v>45069</v>
      </c>
      <c r="C94" s="2" t="n">
        <v>0.5298611111111111</v>
      </c>
      <c r="D94" t="n">
        <v>93</v>
      </c>
      <c r="E94" s="5" t="inlineStr">
        <is>
          <t>FSWKA95</t>
        </is>
      </c>
      <c r="F94" t="n">
        <v>0</v>
      </c>
    </row>
    <row r="95">
      <c r="A95" t="n">
        <v>94</v>
      </c>
      <c r="B95" s="1" t="n">
        <v>45069</v>
      </c>
      <c r="C95" s="2" t="n">
        <v>0.5300694444444445</v>
      </c>
      <c r="D95" t="n">
        <v>94</v>
      </c>
      <c r="E95" s="5" t="inlineStr">
        <is>
          <t>FSW46VH</t>
        </is>
      </c>
      <c r="F95" t="n">
        <v>0</v>
      </c>
    </row>
    <row r="96">
      <c r="A96" t="n">
        <v>95</v>
      </c>
      <c r="B96" s="1" t="n">
        <v>45069</v>
      </c>
      <c r="C96" s="2" t="n">
        <v>0.5300925925925926</v>
      </c>
      <c r="D96" t="n">
        <v>95</v>
      </c>
      <c r="E96" s="5" t="inlineStr">
        <is>
          <t>FSWPV07</t>
        </is>
      </c>
      <c r="F96" t="n">
        <v>0</v>
      </c>
    </row>
    <row r="97">
      <c r="A97" t="n">
        <v>96</v>
      </c>
      <c r="B97" s="1" t="n">
        <v>45069</v>
      </c>
      <c r="C97" s="2" t="n">
        <v>0.5304166666666666</v>
      </c>
      <c r="D97" t="n">
        <v>96</v>
      </c>
      <c r="E97" s="5" t="inlineStr">
        <is>
          <t>WPZ22207</t>
        </is>
      </c>
      <c r="F97" t="n">
        <v>0</v>
      </c>
    </row>
    <row r="98">
      <c r="A98" t="n">
        <v>97</v>
      </c>
      <c r="B98" s="1" t="n">
        <v>45069</v>
      </c>
      <c r="C98" s="2" t="n">
        <v>0.5304398148148148</v>
      </c>
      <c r="D98" t="n">
        <v>97</v>
      </c>
      <c r="E98" s="5" t="inlineStr">
        <is>
          <t>FSWJW11</t>
        </is>
      </c>
      <c r="F98" t="n">
        <v>0</v>
      </c>
    </row>
    <row r="99">
      <c r="A99" t="n">
        <v>98</v>
      </c>
      <c r="B99" s="1" t="n">
        <v>45069</v>
      </c>
      <c r="C99" s="2" t="n">
        <v>0.5304629629629629</v>
      </c>
      <c r="D99" t="n">
        <v>98</v>
      </c>
      <c r="E99" s="5" t="inlineStr">
        <is>
          <t>FZ9958S</t>
        </is>
      </c>
      <c r="F99" t="n">
        <v>0</v>
      </c>
    </row>
    <row r="100">
      <c r="A100" t="n">
        <v>99</v>
      </c>
      <c r="B100" s="1" t="n">
        <v>45069</v>
      </c>
      <c r="C100" s="2" t="n">
        <v>0.5304861111111111</v>
      </c>
      <c r="D100" t="n">
        <v>99</v>
      </c>
      <c r="E100" s="5" t="inlineStr">
        <is>
          <t>FZ6937N</t>
        </is>
      </c>
      <c r="F100" t="n">
        <v>0</v>
      </c>
    </row>
    <row r="101">
      <c r="A101" t="n">
        <v>100</v>
      </c>
      <c r="B101" s="1" t="n">
        <v>45069</v>
      </c>
      <c r="C101" s="2" t="n">
        <v>0.5305092592592593</v>
      </c>
      <c r="D101" t="n">
        <v>100</v>
      </c>
      <c r="E101" s="5" t="inlineStr">
        <is>
          <t>SLUEF94</t>
        </is>
      </c>
      <c r="F101" t="n">
        <v>0</v>
      </c>
    </row>
    <row r="102">
      <c r="A102" t="n">
        <v>101</v>
      </c>
      <c r="B102" s="1" t="n">
        <v>45069</v>
      </c>
      <c r="C102" s="2" t="n">
        <v>0.5307291666666667</v>
      </c>
      <c r="D102" t="n">
        <v>101</v>
      </c>
      <c r="E102" s="5" t="inlineStr">
        <is>
          <t>FSWPE14</t>
        </is>
      </c>
      <c r="F102" t="n">
        <v>0</v>
      </c>
    </row>
    <row r="103">
      <c r="A103" t="n">
        <v>102</v>
      </c>
      <c r="B103" s="1" t="n">
        <v>45069</v>
      </c>
      <c r="C103" s="2" t="n">
        <v>0.5307986111111112</v>
      </c>
      <c r="D103" t="n">
        <v>102</v>
      </c>
      <c r="E103" s="5" t="inlineStr">
        <is>
          <t>LBL47511</t>
        </is>
      </c>
      <c r="F103" t="n">
        <v>0</v>
      </c>
    </row>
    <row r="104">
      <c r="A104" t="n">
        <v>103</v>
      </c>
      <c r="B104" s="1" t="n">
        <v>45069</v>
      </c>
      <c r="C104" s="2" t="n">
        <v>0.5308217592592592</v>
      </c>
      <c r="D104" t="n">
        <v>103</v>
      </c>
      <c r="E104" s="5" t="inlineStr">
        <is>
          <t>OSPK3103</t>
        </is>
      </c>
      <c r="F104" t="n">
        <v>0</v>
      </c>
    </row>
    <row r="105">
      <c r="A105" t="n">
        <v>104</v>
      </c>
      <c r="B105" s="1" t="n">
        <v>45069</v>
      </c>
      <c r="C105" s="2" t="n">
        <v>0.5308333333333334</v>
      </c>
      <c r="D105" t="n">
        <v>104</v>
      </c>
      <c r="E105" s="5" t="inlineStr">
        <is>
          <t>KN4947C</t>
        </is>
      </c>
      <c r="F105" t="n">
        <v>0</v>
      </c>
    </row>
    <row r="106">
      <c r="A106" t="n">
        <v>105</v>
      </c>
      <c r="B106" s="1" t="n">
        <v>45069</v>
      </c>
      <c r="C106" s="2" t="n">
        <v>0.5309837962962963</v>
      </c>
      <c r="D106" t="n">
        <v>105</v>
      </c>
      <c r="E106" s="5" t="inlineStr">
        <is>
          <t>PWR939FG</t>
        </is>
      </c>
      <c r="F106" t="n">
        <v>0</v>
      </c>
    </row>
    <row r="107">
      <c r="A107" t="n">
        <v>106</v>
      </c>
      <c r="B107" s="1" t="n">
        <v>45069</v>
      </c>
      <c r="C107" s="2" t="n">
        <v>0.531238425925926</v>
      </c>
      <c r="D107" t="n">
        <v>106</v>
      </c>
      <c r="E107" s="5" t="inlineStr">
        <is>
          <t>PZ25557</t>
        </is>
      </c>
      <c r="F107" t="n">
        <v>1</v>
      </c>
    </row>
    <row r="108">
      <c r="A108" t="n">
        <v>107</v>
      </c>
      <c r="B108" s="1" t="n">
        <v>45069</v>
      </c>
      <c r="C108" s="2" t="n">
        <v>0.5313078703703704</v>
      </c>
      <c r="D108" t="n">
        <v>107</v>
      </c>
      <c r="E108" s="5" t="inlineStr">
        <is>
          <t>FG2141P</t>
        </is>
      </c>
      <c r="F108" t="n">
        <v>0</v>
      </c>
    </row>
    <row r="109">
      <c r="A109" t="n">
        <v>108</v>
      </c>
      <c r="B109" s="1" t="n">
        <v>45069</v>
      </c>
      <c r="C109" s="2" t="n">
        <v>0.5313194444444445</v>
      </c>
      <c r="D109" t="n">
        <v>108</v>
      </c>
      <c r="E109" s="5" t="inlineStr">
        <is>
          <t>FSU36553</t>
        </is>
      </c>
      <c r="F109" t="n">
        <v>0</v>
      </c>
    </row>
    <row r="110">
      <c r="A110" t="n">
        <v>109</v>
      </c>
      <c r="B110" s="1" t="n">
        <v>45069</v>
      </c>
      <c r="C110" s="2" t="n">
        <v>0.5314930555555556</v>
      </c>
      <c r="D110" t="n">
        <v>109</v>
      </c>
      <c r="E110" s="5" t="inlineStr">
        <is>
          <t>KDA7E73</t>
        </is>
      </c>
      <c r="F110" t="n">
        <v>0</v>
      </c>
    </row>
    <row r="111">
      <c r="A111" t="n">
        <v>110</v>
      </c>
      <c r="B111" s="1" t="n">
        <v>45069</v>
      </c>
      <c r="C111" s="2" t="n">
        <v>0.5316550925925926</v>
      </c>
      <c r="D111" t="n">
        <v>110</v>
      </c>
      <c r="E111" s="5" t="inlineStr">
        <is>
          <t>FZ2581M</t>
        </is>
      </c>
      <c r="F111" t="n">
        <v>0</v>
      </c>
    </row>
    <row r="112">
      <c r="A112" t="n">
        <v>111</v>
      </c>
      <c r="B112" s="1" t="n">
        <v>45069</v>
      </c>
      <c r="C112" s="2" t="n">
        <v>0.5316898148148148</v>
      </c>
      <c r="D112" t="n">
        <v>111</v>
      </c>
      <c r="E112" s="5" t="inlineStr">
        <is>
          <t>FZ7105P</t>
        </is>
      </c>
      <c r="F112" t="n">
        <v>0</v>
      </c>
    </row>
    <row r="113">
      <c r="A113" t="n">
        <v>112</v>
      </c>
      <c r="B113" s="1" t="n">
        <v>45069</v>
      </c>
      <c r="C113" s="2" t="n">
        <v>0.5317013888888888</v>
      </c>
      <c r="D113" t="n">
        <v>112</v>
      </c>
      <c r="E113" s="5" t="inlineStr">
        <is>
          <t>WE5J859</t>
        </is>
      </c>
      <c r="F113" t="n">
        <v>0</v>
      </c>
    </row>
    <row r="114">
      <c r="A114" t="n">
        <v>113</v>
      </c>
      <c r="B114" s="1" t="n">
        <v>45069</v>
      </c>
      <c r="C114" s="2" t="n">
        <v>0.5323958333333333</v>
      </c>
      <c r="D114" t="n">
        <v>113</v>
      </c>
      <c r="E114" s="5" t="inlineStr">
        <is>
          <t>NNI25790</t>
        </is>
      </c>
      <c r="F114" t="n">
        <v>0</v>
      </c>
    </row>
    <row r="115">
      <c r="A115" t="n">
        <v>114</v>
      </c>
      <c r="B115" s="1" t="n">
        <v>45069</v>
      </c>
      <c r="C115" s="2" t="n">
        <v>0.5325347222222222</v>
      </c>
      <c r="D115" t="n">
        <v>114</v>
      </c>
      <c r="E115" s="5" t="inlineStr">
        <is>
          <t>MCL431</t>
        </is>
      </c>
      <c r="F115" t="n">
        <v>0</v>
      </c>
    </row>
    <row r="116">
      <c r="A116" t="n">
        <v>115</v>
      </c>
      <c r="B116" s="1" t="n">
        <v>45069</v>
      </c>
      <c r="C116" s="2" t="n">
        <v>0.5325925925925926</v>
      </c>
      <c r="D116" t="n">
        <v>115</v>
      </c>
      <c r="E116" s="5" t="inlineStr">
        <is>
          <t>PO4UW52</t>
        </is>
      </c>
      <c r="F116" t="n">
        <v>0</v>
      </c>
    </row>
    <row r="117">
      <c r="A117" t="n">
        <v>116</v>
      </c>
      <c r="B117" s="1" t="n">
        <v>45069</v>
      </c>
      <c r="C117" s="2" t="n">
        <v>0.5326157407407407</v>
      </c>
      <c r="D117" t="n">
        <v>116</v>
      </c>
      <c r="E117" s="5" t="inlineStr">
        <is>
          <t>CB572KY</t>
        </is>
      </c>
      <c r="F117" t="n">
        <v>0</v>
      </c>
    </row>
    <row r="118">
      <c r="A118" t="n">
        <v>117</v>
      </c>
      <c r="B118" s="1" t="n">
        <v>45069</v>
      </c>
      <c r="C118" s="2" t="n">
        <v>0.5326504629629629</v>
      </c>
      <c r="D118" t="n">
        <v>117</v>
      </c>
      <c r="E118" s="5" t="inlineStr">
        <is>
          <t>FSWRE45</t>
        </is>
      </c>
      <c r="F118" t="n">
        <v>0</v>
      </c>
    </row>
    <row r="119">
      <c r="A119" t="n">
        <v>118</v>
      </c>
      <c r="B119" s="1" t="n">
        <v>45069</v>
      </c>
      <c r="C119" s="2" t="n">
        <v>0.5326851851851852</v>
      </c>
      <c r="D119" t="n">
        <v>118</v>
      </c>
      <c r="E119" s="5" t="inlineStr">
        <is>
          <t>FSWEF45</t>
        </is>
      </c>
      <c r="F119" t="n">
        <v>0</v>
      </c>
    </row>
    <row r="120">
      <c r="A120" t="n">
        <v>119</v>
      </c>
      <c r="B120" s="1" t="n">
        <v>45069</v>
      </c>
      <c r="C120" s="2" t="n">
        <v>0.5328472222222222</v>
      </c>
      <c r="D120" t="n">
        <v>119</v>
      </c>
      <c r="E120" s="5" t="inlineStr">
        <is>
          <t>C4EUR06</t>
        </is>
      </c>
      <c r="F120" t="n">
        <v>0</v>
      </c>
    </row>
    <row r="121">
      <c r="A121" t="n">
        <v>120</v>
      </c>
      <c r="B121" s="1" t="n">
        <v>45069</v>
      </c>
      <c r="C121" s="2" t="n">
        <v>0.5329050925925926</v>
      </c>
      <c r="D121" t="n">
        <v>120</v>
      </c>
      <c r="E121" s="5" t="inlineStr">
        <is>
          <t>GDA18451</t>
        </is>
      </c>
      <c r="F121" t="n">
        <v>0</v>
      </c>
    </row>
    <row r="122">
      <c r="A122" t="n">
        <v>121</v>
      </c>
      <c r="B122" s="1" t="n">
        <v>45069</v>
      </c>
      <c r="C122" s="2" t="n">
        <v>0.532974537037037</v>
      </c>
      <c r="D122" t="n">
        <v>121</v>
      </c>
      <c r="E122" s="5" t="inlineStr">
        <is>
          <t>DGL51747</t>
        </is>
      </c>
      <c r="F122" t="n">
        <v>0</v>
      </c>
    </row>
    <row r="123">
      <c r="A123" t="n">
        <v>122</v>
      </c>
      <c r="B123" s="1" t="n">
        <v>45069</v>
      </c>
      <c r="C123" s="2" t="n">
        <v>0.5329976851851852</v>
      </c>
      <c r="D123" t="n">
        <v>122</v>
      </c>
      <c r="E123" s="5" t="inlineStr">
        <is>
          <t>PK1458L</t>
        </is>
      </c>
      <c r="F123" t="n">
        <v>0</v>
      </c>
    </row>
    <row r="124">
      <c r="A124" t="n">
        <v>123</v>
      </c>
      <c r="B124" s="1" t="n">
        <v>45069</v>
      </c>
      <c r="C124" s="2" t="n">
        <v>0.5330439814814815</v>
      </c>
      <c r="D124" t="n">
        <v>123</v>
      </c>
      <c r="E124" s="5" t="inlineStr">
        <is>
          <t>FSWJS74</t>
        </is>
      </c>
      <c r="F124" t="n">
        <v>0</v>
      </c>
    </row>
    <row r="125">
      <c r="A125" t="n">
        <v>124</v>
      </c>
      <c r="B125" s="1" t="n">
        <v>45069</v>
      </c>
      <c r="C125" s="2" t="n">
        <v>0.5333796296296296</v>
      </c>
      <c r="D125" t="n">
        <v>124</v>
      </c>
      <c r="E125" s="5" t="inlineStr">
        <is>
          <t>FSWCE19</t>
        </is>
      </c>
      <c r="F125" t="n">
        <v>0</v>
      </c>
    </row>
    <row r="126">
      <c r="A126" t="n">
        <v>125</v>
      </c>
      <c r="B126" s="1" t="n">
        <v>45069</v>
      </c>
      <c r="C126" s="2" t="n">
        <v>0.5335300925925925</v>
      </c>
      <c r="D126" t="n">
        <v>125</v>
      </c>
      <c r="E126" s="5" t="inlineStr">
        <is>
          <t>PNT76846</t>
        </is>
      </c>
      <c r="F126" t="n">
        <v>0</v>
      </c>
    </row>
    <row r="127">
      <c r="A127" t="n">
        <v>126</v>
      </c>
      <c r="B127" s="1" t="n">
        <v>45069</v>
      </c>
      <c r="C127" s="2" t="n">
        <v>0.5335648148148148</v>
      </c>
      <c r="D127" t="n">
        <v>126</v>
      </c>
      <c r="E127" s="5" t="inlineStr">
        <is>
          <t>WW438GG</t>
        </is>
      </c>
      <c r="F127" t="n">
        <v>0</v>
      </c>
    </row>
    <row r="128">
      <c r="A128" t="n">
        <v>127</v>
      </c>
      <c r="B128" s="1" t="n">
        <v>45069</v>
      </c>
      <c r="C128" s="2" t="n">
        <v>0.5336458333333334</v>
      </c>
      <c r="D128" t="n">
        <v>127</v>
      </c>
      <c r="E128" s="5" t="inlineStr">
        <is>
          <t>WW397GG</t>
        </is>
      </c>
      <c r="F128" t="n">
        <v>0</v>
      </c>
    </row>
    <row r="129">
      <c r="A129" t="n">
        <v>128</v>
      </c>
      <c r="B129" s="1" t="n">
        <v>45069</v>
      </c>
      <c r="C129" s="2" t="n">
        <v>0.5336805555555556</v>
      </c>
      <c r="D129" t="n">
        <v>128</v>
      </c>
      <c r="E129" s="5" t="inlineStr">
        <is>
          <t>PMI21564</t>
        </is>
      </c>
      <c r="F129" t="n">
        <v>0</v>
      </c>
    </row>
    <row r="130">
      <c r="A130" t="n">
        <v>129</v>
      </c>
      <c r="B130" s="1" t="n">
        <v>45069</v>
      </c>
      <c r="C130" s="2" t="n">
        <v>0.5337268518518519</v>
      </c>
      <c r="D130" t="n">
        <v>129</v>
      </c>
      <c r="E130" s="5" t="inlineStr">
        <is>
          <t>FSWEV36</t>
        </is>
      </c>
      <c r="F130" t="n">
        <v>0</v>
      </c>
    </row>
    <row r="131">
      <c r="A131" t="n">
        <v>130</v>
      </c>
      <c r="B131" s="1" t="n">
        <v>45069</v>
      </c>
      <c r="C131" s="2" t="n">
        <v>0.5337384259259259</v>
      </c>
      <c r="D131" t="n">
        <v>130</v>
      </c>
      <c r="E131" s="5" t="inlineStr">
        <is>
          <t>FSWMY22</t>
        </is>
      </c>
      <c r="F131" t="n">
        <v>0</v>
      </c>
    </row>
    <row r="132">
      <c r="A132" t="n">
        <v>131</v>
      </c>
      <c r="B132" s="1" t="n">
        <v>45069</v>
      </c>
      <c r="C132" s="2" t="n">
        <v>0.5338888888888889</v>
      </c>
      <c r="D132" t="n">
        <v>131</v>
      </c>
      <c r="E132" s="5" t="inlineStr">
        <is>
          <t>MHI660</t>
        </is>
      </c>
      <c r="F132" t="n">
        <v>0</v>
      </c>
    </row>
    <row r="133">
      <c r="A133" t="n">
        <v>132</v>
      </c>
      <c r="B133" s="1" t="n">
        <v>45069</v>
      </c>
      <c r="C133" s="2" t="n">
        <v>0.533912037037037</v>
      </c>
      <c r="D133" t="n">
        <v>132</v>
      </c>
      <c r="E133" s="5" t="inlineStr">
        <is>
          <t>0218II5</t>
        </is>
      </c>
      <c r="F133" t="n">
        <v>0</v>
      </c>
    </row>
    <row r="134">
      <c r="A134" t="n">
        <v>133</v>
      </c>
      <c r="B134" s="1" t="n">
        <v>45069</v>
      </c>
      <c r="C134" s="2" t="n">
        <v>0.5339236111111111</v>
      </c>
      <c r="D134" t="n">
        <v>133</v>
      </c>
      <c r="E134" s="5" t="inlineStr">
        <is>
          <t>FG6674N</t>
        </is>
      </c>
      <c r="F134" t="n">
        <v>0</v>
      </c>
    </row>
    <row r="135">
      <c r="A135" t="n">
        <v>134</v>
      </c>
      <c r="B135" s="1" t="n">
        <v>45069</v>
      </c>
      <c r="C135" s="2" t="n">
        <v>0.5339351851851852</v>
      </c>
      <c r="D135" t="n">
        <v>134</v>
      </c>
      <c r="E135" s="5" t="inlineStr">
        <is>
          <t>FSUJ809</t>
        </is>
      </c>
      <c r="F135" t="n">
        <v>0</v>
      </c>
    </row>
    <row r="136">
      <c r="A136" t="n">
        <v>135</v>
      </c>
      <c r="B136" s="1" t="n">
        <v>45069</v>
      </c>
      <c r="C136" s="2" t="n">
        <v>0.5339467592592593</v>
      </c>
      <c r="D136" t="n">
        <v>135</v>
      </c>
      <c r="E136" s="5" t="inlineStr">
        <is>
          <t>FZ7179S</t>
        </is>
      </c>
      <c r="F136" t="n">
        <v>0</v>
      </c>
    </row>
    <row r="137">
      <c r="A137" t="n">
        <v>136</v>
      </c>
      <c r="B137" s="1" t="n">
        <v>45069</v>
      </c>
      <c r="C137" s="2" t="n">
        <v>0.5341550925925926</v>
      </c>
      <c r="D137" t="n">
        <v>136</v>
      </c>
      <c r="E137" s="5" t="inlineStr">
        <is>
          <t>WND85235</t>
        </is>
      </c>
      <c r="F137" t="n">
        <v>0</v>
      </c>
    </row>
    <row r="138">
      <c r="A138" t="n">
        <v>137</v>
      </c>
      <c r="B138" s="1" t="n">
        <v>45069</v>
      </c>
      <c r="C138" s="2" t="n">
        <v>0.5341782407407407</v>
      </c>
      <c r="D138" t="n">
        <v>137</v>
      </c>
      <c r="E138" s="5" t="inlineStr">
        <is>
          <t>FSWNM24</t>
        </is>
      </c>
      <c r="F138" t="n">
        <v>0</v>
      </c>
    </row>
    <row r="139">
      <c r="A139" t="n">
        <v>138</v>
      </c>
      <c r="B139" s="1" t="n">
        <v>45069</v>
      </c>
      <c r="C139" s="2" t="n">
        <v>0.5344791666666666</v>
      </c>
      <c r="D139" t="n">
        <v>138</v>
      </c>
      <c r="E139" s="5" t="inlineStr">
        <is>
          <t>FZ3193S</t>
        </is>
      </c>
      <c r="F139" t="n">
        <v>0</v>
      </c>
    </row>
    <row r="140">
      <c r="A140" t="n">
        <v>139</v>
      </c>
      <c r="B140" s="1" t="n">
        <v>45069</v>
      </c>
      <c r="C140" s="2" t="n">
        <v>0.5345023148148148</v>
      </c>
      <c r="D140" t="n">
        <v>139</v>
      </c>
      <c r="E140" s="5" t="inlineStr">
        <is>
          <t>FZ6202S</t>
        </is>
      </c>
      <c r="F140" t="n">
        <v>0</v>
      </c>
    </row>
    <row r="141">
      <c r="A141" t="n">
        <v>140</v>
      </c>
      <c r="B141" s="1" t="n">
        <v>45069</v>
      </c>
      <c r="C141" s="2" t="n">
        <v>0.5345138888888888</v>
      </c>
      <c r="D141" t="n">
        <v>140</v>
      </c>
      <c r="E141" s="5" t="inlineStr">
        <is>
          <t>FSWNU16</t>
        </is>
      </c>
      <c r="F141" t="n">
        <v>0</v>
      </c>
    </row>
    <row r="142">
      <c r="A142" t="n">
        <v>141</v>
      </c>
      <c r="B142" s="1" t="n">
        <v>45069</v>
      </c>
      <c r="C142" s="2" t="n">
        <v>0.5345949074074074</v>
      </c>
      <c r="D142" t="n">
        <v>141</v>
      </c>
      <c r="E142" s="5" t="inlineStr">
        <is>
          <t>WJ9431J</t>
        </is>
      </c>
      <c r="F142" t="n">
        <v>0</v>
      </c>
    </row>
    <row r="143">
      <c r="A143" t="n">
        <v>142</v>
      </c>
      <c r="B143" s="1" t="n">
        <v>45069</v>
      </c>
      <c r="C143" s="2" t="n">
        <v>0.5346064814814815</v>
      </c>
      <c r="D143" t="n">
        <v>142</v>
      </c>
      <c r="E143" s="5" t="inlineStr">
        <is>
          <t>HFKS137</t>
        </is>
      </c>
      <c r="F143" t="n">
        <v>0</v>
      </c>
    </row>
    <row r="144">
      <c r="A144" t="n">
        <v>143</v>
      </c>
      <c r="B144" s="1" t="n">
        <v>45069</v>
      </c>
      <c r="C144" s="2" t="n">
        <v>0.5346296296296297</v>
      </c>
      <c r="D144" t="n">
        <v>143</v>
      </c>
      <c r="E144" s="5" t="inlineStr">
        <is>
          <t>FZ4786P</t>
        </is>
      </c>
      <c r="F144" t="n">
        <v>0</v>
      </c>
    </row>
    <row r="145">
      <c r="A145" t="n">
        <v>144</v>
      </c>
      <c r="B145" s="1" t="n">
        <v>45069</v>
      </c>
      <c r="C145" s="2" t="n">
        <v>0.5348379629629629</v>
      </c>
      <c r="D145" t="n">
        <v>144</v>
      </c>
      <c r="E145" s="5" t="inlineStr">
        <is>
          <t>NJ9253</t>
        </is>
      </c>
      <c r="F145" t="n">
        <v>0</v>
      </c>
    </row>
    <row r="146">
      <c r="A146" t="n">
        <v>145</v>
      </c>
      <c r="B146" s="1" t="n">
        <v>45069</v>
      </c>
      <c r="C146" s="2" t="n">
        <v>0.5349305555555556</v>
      </c>
      <c r="D146" t="n">
        <v>145</v>
      </c>
      <c r="E146" s="5" t="inlineStr">
        <is>
          <t>FSWEK15</t>
        </is>
      </c>
      <c r="F146" t="n">
        <v>0</v>
      </c>
    </row>
    <row r="147">
      <c r="A147" t="n">
        <v>146</v>
      </c>
      <c r="B147" s="1" t="n">
        <v>45069</v>
      </c>
      <c r="C147" s="2" t="n">
        <v>0.5349768518518518</v>
      </c>
      <c r="D147" t="n">
        <v>146</v>
      </c>
      <c r="E147" s="5" t="inlineStr">
        <is>
          <t>HPE744</t>
        </is>
      </c>
      <c r="F147" t="n">
        <v>1</v>
      </c>
    </row>
    <row r="148">
      <c r="A148" t="n">
        <v>147</v>
      </c>
      <c r="B148" s="1" t="n">
        <v>45069</v>
      </c>
      <c r="C148" s="2" t="n">
        <v>0.5357986111111112</v>
      </c>
      <c r="D148" t="n">
        <v>147</v>
      </c>
      <c r="E148" s="5" t="inlineStr">
        <is>
          <t>PSZ8082A</t>
        </is>
      </c>
      <c r="F148" t="n">
        <v>0</v>
      </c>
    </row>
    <row r="149">
      <c r="A149" t="n">
        <v>148</v>
      </c>
      <c r="B149" s="1" t="n">
        <v>45069</v>
      </c>
      <c r="C149" s="2" t="n">
        <v>0.5358564814814815</v>
      </c>
      <c r="D149" t="n">
        <v>148</v>
      </c>
      <c r="E149" s="5" t="inlineStr">
        <is>
          <t>FG6535M</t>
        </is>
      </c>
      <c r="F149" t="n">
        <v>0</v>
      </c>
    </row>
    <row r="150">
      <c r="A150" t="n">
        <v>149</v>
      </c>
      <c r="B150" s="1" t="n">
        <v>45069</v>
      </c>
      <c r="C150" s="2" t="n">
        <v>0.5358680555555555</v>
      </c>
      <c r="D150" t="n">
        <v>149</v>
      </c>
      <c r="E150" s="5" t="inlineStr">
        <is>
          <t>FSWMU69</t>
        </is>
      </c>
      <c r="F150" t="n">
        <v>0</v>
      </c>
    </row>
    <row r="151">
      <c r="A151" t="n">
        <v>150</v>
      </c>
      <c r="B151" s="1" t="n">
        <v>45069</v>
      </c>
      <c r="C151" s="2" t="n">
        <v>0.5360185185185186</v>
      </c>
      <c r="D151" t="n">
        <v>150</v>
      </c>
      <c r="E151" s="5" t="inlineStr">
        <is>
          <t>FSWRC54</t>
        </is>
      </c>
      <c r="F151" t="n">
        <v>0</v>
      </c>
    </row>
    <row r="152">
      <c r="A152" t="n">
        <v>151</v>
      </c>
      <c r="B152" s="1" t="n">
        <v>45069</v>
      </c>
      <c r="C152" s="2" t="n">
        <v>0.5360763888888889</v>
      </c>
      <c r="D152" t="n">
        <v>151</v>
      </c>
      <c r="E152" s="5" t="inlineStr">
        <is>
          <t>FSWGT57</t>
        </is>
      </c>
      <c r="F152" t="n">
        <v>0</v>
      </c>
    </row>
    <row r="153">
      <c r="A153" t="n">
        <v>152</v>
      </c>
      <c r="B153" s="1" t="n">
        <v>45069</v>
      </c>
      <c r="C153" s="2" t="n">
        <v>0.536087962962963</v>
      </c>
      <c r="D153" t="n">
        <v>152</v>
      </c>
      <c r="E153" s="5" t="inlineStr">
        <is>
          <t>FSWRM80</t>
        </is>
      </c>
      <c r="F153" t="n">
        <v>0</v>
      </c>
    </row>
    <row r="154">
      <c r="A154" t="n">
        <v>153</v>
      </c>
      <c r="B154" s="1" t="n">
        <v>45069</v>
      </c>
      <c r="C154" s="2" t="n">
        <v>0.5363425925925925</v>
      </c>
      <c r="D154" t="n">
        <v>153</v>
      </c>
      <c r="E154" s="5" t="inlineStr">
        <is>
          <t>PLE04690</t>
        </is>
      </c>
      <c r="F154" t="n">
        <v>0</v>
      </c>
    </row>
    <row r="155">
      <c r="A155" t="n">
        <v>154</v>
      </c>
      <c r="B155" s="1" t="n">
        <v>45069</v>
      </c>
      <c r="C155" s="2" t="n">
        <v>0.5363773148148148</v>
      </c>
      <c r="D155" t="n">
        <v>154</v>
      </c>
      <c r="E155" s="5" t="inlineStr">
        <is>
          <t>FSWNY62</t>
        </is>
      </c>
      <c r="F155" t="n">
        <v>0</v>
      </c>
    </row>
    <row r="156">
      <c r="A156" t="n">
        <v>155</v>
      </c>
      <c r="B156" s="1" t="n">
        <v>45069</v>
      </c>
      <c r="C156" s="2" t="n">
        <v>0.5365162037037037</v>
      </c>
      <c r="D156" t="n">
        <v>155</v>
      </c>
      <c r="E156" s="5" t="inlineStr">
        <is>
          <t>WD1534S</t>
        </is>
      </c>
      <c r="F156" t="n">
        <v>0</v>
      </c>
    </row>
    <row r="157">
      <c r="A157" t="n">
        <v>156</v>
      </c>
      <c r="B157" s="1" t="n">
        <v>45069</v>
      </c>
      <c r="C157" s="2" t="n">
        <v>0.5366087962962963</v>
      </c>
      <c r="D157" t="n">
        <v>156</v>
      </c>
      <c r="E157" s="5" t="inlineStr">
        <is>
          <t>PGS40053</t>
        </is>
      </c>
      <c r="F157" t="n">
        <v>0</v>
      </c>
    </row>
    <row r="158">
      <c r="A158" t="n">
        <v>157</v>
      </c>
      <c r="B158" s="1" t="n">
        <v>45069</v>
      </c>
      <c r="C158" s="2" t="n">
        <v>0.5366203703703704</v>
      </c>
      <c r="D158" t="n">
        <v>157</v>
      </c>
      <c r="E158" s="5" t="inlineStr">
        <is>
          <t>PZ015TG</t>
        </is>
      </c>
      <c r="F158" t="n">
        <v>0</v>
      </c>
    </row>
    <row r="159">
      <c r="A159" t="n">
        <v>158</v>
      </c>
      <c r="B159" s="1" t="n">
        <v>45069</v>
      </c>
      <c r="C159" s="2" t="n">
        <v>0.5366898148148148</v>
      </c>
      <c r="D159" t="n">
        <v>158</v>
      </c>
      <c r="E159" s="5" t="inlineStr">
        <is>
          <t>WGM6628A</t>
        </is>
      </c>
      <c r="F159" t="n">
        <v>0</v>
      </c>
    </row>
    <row r="160">
      <c r="A160" t="n">
        <v>159</v>
      </c>
      <c r="B160" s="1" t="n">
        <v>45069</v>
      </c>
      <c r="C160" s="2" t="n">
        <v>0.5370486111111111</v>
      </c>
      <c r="D160" t="n">
        <v>159</v>
      </c>
      <c r="E160" s="5" t="inlineStr">
        <is>
          <t>FSL263CC</t>
        </is>
      </c>
      <c r="F160" t="n">
        <v>0</v>
      </c>
    </row>
    <row r="161">
      <c r="A161" t="n">
        <v>160</v>
      </c>
      <c r="B161" s="1" t="n">
        <v>45069</v>
      </c>
      <c r="C161" s="2" t="n">
        <v>0.5370833333333334</v>
      </c>
      <c r="D161" t="n">
        <v>160</v>
      </c>
      <c r="E161" s="5" t="inlineStr">
        <is>
          <t>NO7358X</t>
        </is>
      </c>
      <c r="F161" t="n">
        <v>0</v>
      </c>
    </row>
    <row r="162">
      <c r="A162" t="n">
        <v>161</v>
      </c>
      <c r="B162" s="1" t="n">
        <v>45069</v>
      </c>
      <c r="C162" s="2" t="n">
        <v>0.5371064814814814</v>
      </c>
      <c r="D162" t="n">
        <v>161</v>
      </c>
      <c r="E162" s="5" t="inlineStr">
        <is>
          <t>WML24860</t>
        </is>
      </c>
      <c r="F162" t="n">
        <v>0</v>
      </c>
    </row>
    <row r="163">
      <c r="A163" t="n">
        <v>162</v>
      </c>
      <c r="B163" s="1" t="n">
        <v>45069</v>
      </c>
      <c r="C163" s="2" t="n">
        <v>0.5371180555555556</v>
      </c>
      <c r="D163" t="n">
        <v>162</v>
      </c>
      <c r="E163" s="5" t="inlineStr">
        <is>
          <t>FSWCL64</t>
        </is>
      </c>
      <c r="F163" t="n">
        <v>0</v>
      </c>
    </row>
    <row r="164">
      <c r="A164" t="n">
        <v>163</v>
      </c>
      <c r="B164" s="1" t="n">
        <v>45069</v>
      </c>
      <c r="C164" s="2" t="n">
        <v>0.5375115740740741</v>
      </c>
      <c r="D164" t="n">
        <v>163</v>
      </c>
      <c r="E164" s="5" t="inlineStr">
        <is>
          <t>FSWGJ75</t>
        </is>
      </c>
      <c r="F164" t="n">
        <v>0</v>
      </c>
    </row>
    <row r="165">
      <c r="A165" t="n">
        <v>164</v>
      </c>
      <c r="B165" s="1" t="n">
        <v>45069</v>
      </c>
      <c r="C165" s="2" t="n">
        <v>0.5375231481481482</v>
      </c>
      <c r="D165" t="n">
        <v>164</v>
      </c>
      <c r="E165" s="5" t="inlineStr">
        <is>
          <t>FSU35636</t>
        </is>
      </c>
      <c r="F165" t="n">
        <v>0</v>
      </c>
    </row>
    <row r="166">
      <c r="A166" t="n">
        <v>165</v>
      </c>
      <c r="B166" s="1" t="n">
        <v>45069</v>
      </c>
      <c r="C166" s="2" t="n">
        <v>0.5375347222222222</v>
      </c>
      <c r="D166" t="n">
        <v>165</v>
      </c>
      <c r="E166" s="5" t="inlineStr">
        <is>
          <t>FSW83RS</t>
        </is>
      </c>
      <c r="F166" t="n">
        <v>0</v>
      </c>
    </row>
    <row r="167">
      <c r="A167" t="n">
        <v>166</v>
      </c>
      <c r="B167" s="1" t="n">
        <v>45069</v>
      </c>
      <c r="C167" s="2" t="n">
        <v>0.5375694444444444</v>
      </c>
      <c r="D167" t="n">
        <v>166</v>
      </c>
      <c r="E167" s="5" t="inlineStr">
        <is>
          <t>PO5SP25</t>
        </is>
      </c>
      <c r="F167" t="n">
        <v>0</v>
      </c>
    </row>
    <row r="168">
      <c r="A168" t="n">
        <v>167</v>
      </c>
      <c r="B168" s="1" t="n">
        <v>45069</v>
      </c>
      <c r="C168" s="2" t="n">
        <v>0.5376851851851852</v>
      </c>
      <c r="D168" t="inlineStr">
        <is>
          <t>x</t>
        </is>
      </c>
      <c r="E168" s="5" t="inlineStr">
        <is>
          <t>CT5064X</t>
        </is>
      </c>
      <c r="F168" t="inlineStr">
        <is>
          <t>x</t>
        </is>
      </c>
      <c r="G168" t="inlineStr">
        <is>
          <t>nieuwzgledniony</t>
        </is>
      </c>
    </row>
    <row r="169">
      <c r="A169" t="n">
        <v>168</v>
      </c>
      <c r="B169" s="1" t="n">
        <v>45069</v>
      </c>
      <c r="C169" s="2" t="n">
        <v>0.5381481481481482</v>
      </c>
      <c r="D169" t="n">
        <v>167</v>
      </c>
      <c r="E169" s="5" t="inlineStr">
        <is>
          <t>FZ0016P</t>
        </is>
      </c>
      <c r="F169" t="n">
        <v>0</v>
      </c>
    </row>
    <row r="170">
      <c r="A170" t="n">
        <v>169</v>
      </c>
      <c r="B170" s="1" t="n">
        <v>45069</v>
      </c>
      <c r="C170" s="2" t="n">
        <v>0.5387268518518519</v>
      </c>
      <c r="D170" t="n">
        <v>168</v>
      </c>
      <c r="E170" s="5" t="inlineStr">
        <is>
          <t>PO1WM29</t>
        </is>
      </c>
      <c r="F170" t="n">
        <v>0</v>
      </c>
    </row>
    <row r="171">
      <c r="A171" t="n">
        <v>170</v>
      </c>
      <c r="B171" s="1" t="n">
        <v>45069</v>
      </c>
      <c r="C171" s="2" t="n">
        <v>0.5388078703703704</v>
      </c>
      <c r="D171" t="n">
        <v>169</v>
      </c>
      <c r="E171" s="5" t="inlineStr">
        <is>
          <t>SK179SC</t>
        </is>
      </c>
      <c r="F171" t="n">
        <v>0</v>
      </c>
    </row>
    <row r="172">
      <c r="A172" t="n">
        <v>171</v>
      </c>
      <c r="B172" s="1" t="n">
        <v>45069</v>
      </c>
      <c r="C172" s="2" t="n">
        <v>0.5388657407407408</v>
      </c>
      <c r="D172" t="n">
        <v>170</v>
      </c>
      <c r="E172" s="5" t="inlineStr">
        <is>
          <t>PGN089JY</t>
        </is>
      </c>
      <c r="F172" t="n">
        <v>0</v>
      </c>
    </row>
    <row r="173">
      <c r="A173" t="n">
        <v>172</v>
      </c>
      <c r="B173" s="1" t="n">
        <v>45069</v>
      </c>
      <c r="C173" s="2" t="n">
        <v>0.5393865740740741</v>
      </c>
      <c r="D173" t="n">
        <v>171</v>
      </c>
      <c r="E173" s="5" t="inlineStr">
        <is>
          <t>FSWCS11</t>
        </is>
      </c>
      <c r="F173" t="n">
        <v>0</v>
      </c>
    </row>
    <row r="174">
      <c r="A174" t="n">
        <v>173</v>
      </c>
      <c r="B174" s="1" t="n">
        <v>45069</v>
      </c>
      <c r="C174" s="2" t="n">
        <v>0.5393865740740741</v>
      </c>
      <c r="D174" t="n">
        <v>172</v>
      </c>
      <c r="E174" s="5" t="inlineStr">
        <is>
          <t>FSD81671</t>
        </is>
      </c>
      <c r="F174" t="n">
        <v>0</v>
      </c>
    </row>
    <row r="175">
      <c r="A175" t="n">
        <v>174</v>
      </c>
      <c r="B175" s="1" t="n">
        <v>45069</v>
      </c>
      <c r="C175" s="2" t="n">
        <v>0.5394097222222223</v>
      </c>
      <c r="D175" t="n">
        <v>173</v>
      </c>
      <c r="E175" s="5" t="inlineStr">
        <is>
          <t>FZ0312E</t>
        </is>
      </c>
      <c r="F175" t="n">
        <v>0</v>
      </c>
    </row>
    <row r="176">
      <c r="A176" t="n">
        <v>175</v>
      </c>
      <c r="B176" s="1" t="n">
        <v>45069</v>
      </c>
      <c r="C176" s="2" t="n">
        <v>0.5394328703703704</v>
      </c>
      <c r="D176" t="n">
        <v>174</v>
      </c>
      <c r="E176" s="5" t="inlineStr">
        <is>
          <t>FSL481AA</t>
        </is>
      </c>
      <c r="F176" t="n">
        <v>0</v>
      </c>
    </row>
    <row r="177">
      <c r="A177" t="n">
        <v>176</v>
      </c>
      <c r="B177" s="1" t="n">
        <v>45069</v>
      </c>
      <c r="C177" s="2" t="n">
        <v>0.539537037037037</v>
      </c>
      <c r="D177" t="n">
        <v>175</v>
      </c>
      <c r="E177" s="5" t="inlineStr">
        <is>
          <t>FZ6127P</t>
        </is>
      </c>
      <c r="F177" t="n">
        <v>0</v>
      </c>
    </row>
    <row r="178">
      <c r="A178" t="n">
        <v>177</v>
      </c>
      <c r="B178" s="1" t="n">
        <v>45069</v>
      </c>
      <c r="C178" s="2" t="n">
        <v>0.5396412037037037</v>
      </c>
      <c r="D178" t="n">
        <v>176</v>
      </c>
      <c r="E178" s="5" t="inlineStr">
        <is>
          <t>PTU8081F</t>
        </is>
      </c>
      <c r="F178" t="n">
        <v>0</v>
      </c>
    </row>
    <row r="179">
      <c r="A179" t="n">
        <v>178</v>
      </c>
      <c r="B179" s="1" t="n">
        <v>45069</v>
      </c>
      <c r="C179" s="2" t="n">
        <v>0.5398495370370371</v>
      </c>
      <c r="D179" t="n">
        <v>177</v>
      </c>
      <c r="E179" s="5" t="inlineStr">
        <is>
          <t>KOHH152</t>
        </is>
      </c>
      <c r="F179" t="n">
        <v>0</v>
      </c>
    </row>
    <row r="180">
      <c r="A180" t="n">
        <v>179</v>
      </c>
      <c r="B180" s="1" t="n">
        <v>45069</v>
      </c>
      <c r="C180" s="2" t="n">
        <v>0.5399189814814814</v>
      </c>
      <c r="D180" t="n">
        <v>178</v>
      </c>
      <c r="E180" s="5" t="inlineStr">
        <is>
          <t>FSW68NA</t>
        </is>
      </c>
      <c r="F180" t="n">
        <v>0</v>
      </c>
    </row>
    <row r="181">
      <c r="A181" t="n">
        <v>180</v>
      </c>
      <c r="B181" s="1" t="n">
        <v>45069</v>
      </c>
      <c r="C181" s="2" t="n">
        <v>0.5406365740740741</v>
      </c>
      <c r="D181" t="n">
        <v>179</v>
      </c>
      <c r="E181" s="5" t="inlineStr">
        <is>
          <t>FSU32868</t>
        </is>
      </c>
      <c r="F181" t="n">
        <v>0</v>
      </c>
    </row>
    <row r="182">
      <c r="A182" t="n">
        <v>181</v>
      </c>
      <c r="B182" s="1" t="n">
        <v>45069</v>
      </c>
      <c r="C182" s="2" t="n">
        <v>0.5406481481481481</v>
      </c>
      <c r="D182" t="n">
        <v>180</v>
      </c>
      <c r="E182" s="5" t="inlineStr">
        <is>
          <t>FSWAX97</t>
        </is>
      </c>
      <c r="F182" t="n">
        <v>0</v>
      </c>
    </row>
    <row r="183">
      <c r="A183" t="n">
        <v>182</v>
      </c>
      <c r="B183" s="1" t="n">
        <v>45069</v>
      </c>
      <c r="C183" s="2" t="n">
        <v>0.540775462962963</v>
      </c>
      <c r="D183" t="n">
        <v>181</v>
      </c>
      <c r="E183" s="5" t="inlineStr">
        <is>
          <t>SC86566</t>
        </is>
      </c>
      <c r="F183" t="n">
        <v>0</v>
      </c>
    </row>
    <row r="184">
      <c r="A184" t="n">
        <v>183</v>
      </c>
      <c r="B184" s="1" t="n">
        <v>45069</v>
      </c>
      <c r="C184" s="2" t="n">
        <v>0.540787037037037</v>
      </c>
      <c r="D184" t="n">
        <v>182</v>
      </c>
      <c r="E184" s="5" t="inlineStr">
        <is>
          <t>FSU36904</t>
        </is>
      </c>
      <c r="F184" t="n">
        <v>0</v>
      </c>
    </row>
    <row r="185">
      <c r="A185" t="n">
        <v>184</v>
      </c>
      <c r="B185" s="1" t="n">
        <v>45069</v>
      </c>
      <c r="C185" s="2" t="n">
        <v>0.5412268518518518</v>
      </c>
      <c r="D185" t="n">
        <v>183</v>
      </c>
      <c r="E185" s="5" t="inlineStr">
        <is>
          <t>PO5FE44</t>
        </is>
      </c>
      <c r="F185" t="n">
        <v>0</v>
      </c>
    </row>
    <row r="186">
      <c r="A186" t="n">
        <v>185</v>
      </c>
      <c r="B186" s="1" t="n">
        <v>45069</v>
      </c>
      <c r="C186" s="2" t="n">
        <v>0.5413310185185185</v>
      </c>
      <c r="D186" t="n">
        <v>184</v>
      </c>
      <c r="E186" s="5" t="inlineStr">
        <is>
          <t>WPL32455</t>
        </is>
      </c>
      <c r="F186" t="n">
        <v>0</v>
      </c>
    </row>
    <row r="187">
      <c r="A187" t="n">
        <v>186</v>
      </c>
      <c r="B187" s="1" t="n">
        <v>45069</v>
      </c>
      <c r="C187" s="2" t="n">
        <v>0.5416087962962963</v>
      </c>
      <c r="D187" t="n">
        <v>185</v>
      </c>
      <c r="E187" s="5" t="inlineStr">
        <is>
          <t>FSWHF86</t>
        </is>
      </c>
      <c r="F187" t="n">
        <v>0</v>
      </c>
    </row>
    <row r="188">
      <c r="A188" t="n">
        <v>187</v>
      </c>
      <c r="B188" s="1" t="n">
        <v>45069</v>
      </c>
      <c r="C188" s="2" t="n">
        <v>0.5416666666666666</v>
      </c>
      <c r="D188" t="n">
        <v>186</v>
      </c>
      <c r="E188" s="5" t="inlineStr">
        <is>
          <t>WGM8293F</t>
        </is>
      </c>
      <c r="F188" t="n">
        <v>0</v>
      </c>
    </row>
    <row r="189">
      <c r="A189" t="n">
        <v>188</v>
      </c>
      <c r="B189" s="1" t="n">
        <v>45069</v>
      </c>
      <c r="C189" s="2" t="n">
        <v>0.541712962962963</v>
      </c>
      <c r="D189" t="n">
        <v>187</v>
      </c>
      <c r="E189" s="5" t="inlineStr">
        <is>
          <t>PO4PP74</t>
        </is>
      </c>
      <c r="F189" t="n">
        <v>0</v>
      </c>
    </row>
    <row r="190">
      <c r="A190" t="n">
        <v>189</v>
      </c>
      <c r="B190" s="1" t="n">
        <v>45069</v>
      </c>
      <c r="C190" s="2" t="n">
        <v>0.5417361111111111</v>
      </c>
      <c r="D190" t="n">
        <v>188</v>
      </c>
      <c r="E190" s="5" t="inlineStr">
        <is>
          <t>PGN998JM</t>
        </is>
      </c>
      <c r="F190" t="n">
        <v>0</v>
      </c>
    </row>
    <row r="191">
      <c r="A191" t="n">
        <v>190</v>
      </c>
      <c r="B191" s="1" t="n">
        <v>45069</v>
      </c>
      <c r="C191" s="2" t="n">
        <v>0.541863425925926</v>
      </c>
      <c r="D191" t="n">
        <v>189</v>
      </c>
      <c r="E191" s="5" t="inlineStr">
        <is>
          <t>G9KALA</t>
        </is>
      </c>
      <c r="F191" t="n">
        <v>0</v>
      </c>
    </row>
    <row r="192">
      <c r="A192" t="n">
        <v>191</v>
      </c>
      <c r="B192" s="1" t="n">
        <v>45069</v>
      </c>
      <c r="C192" s="2" t="n">
        <v>0.5423611111111111</v>
      </c>
      <c r="D192" t="n">
        <v>190</v>
      </c>
      <c r="E192" s="5" t="inlineStr">
        <is>
          <t>CG2398F</t>
        </is>
      </c>
      <c r="F192" t="n">
        <v>0</v>
      </c>
    </row>
    <row r="193">
      <c r="A193" t="n">
        <v>192</v>
      </c>
      <c r="B193" s="1" t="n">
        <v>45069</v>
      </c>
      <c r="C193" s="2" t="n">
        <v>0.5424305555555555</v>
      </c>
      <c r="D193" t="n">
        <v>191</v>
      </c>
      <c r="E193" s="5" t="inlineStr">
        <is>
          <t>CIN9047E</t>
        </is>
      </c>
      <c r="F193" t="n">
        <v>0</v>
      </c>
    </row>
    <row r="194">
      <c r="A194" t="n">
        <v>193</v>
      </c>
      <c r="B194" s="1" t="n">
        <v>45069</v>
      </c>
      <c r="C194" s="2" t="n">
        <v>0.542511574074074</v>
      </c>
      <c r="D194" t="n">
        <v>192</v>
      </c>
      <c r="E194" s="5" t="inlineStr">
        <is>
          <t>PO3MG74</t>
        </is>
      </c>
      <c r="F194" t="n">
        <v>0</v>
      </c>
    </row>
    <row r="195">
      <c r="A195" t="n">
        <v>194</v>
      </c>
      <c r="B195" s="1" t="n">
        <v>45069</v>
      </c>
      <c r="C195" s="2" t="n">
        <v>0.5428125</v>
      </c>
      <c r="D195" t="n">
        <v>193</v>
      </c>
      <c r="E195" s="5" t="inlineStr">
        <is>
          <t>DLE45900</t>
        </is>
      </c>
      <c r="F195" t="n">
        <v>0</v>
      </c>
    </row>
    <row r="196">
      <c r="A196" t="n">
        <v>195</v>
      </c>
      <c r="B196" s="1" t="n">
        <v>45069</v>
      </c>
      <c r="C196" s="2" t="n">
        <v>0.5428703703703703</v>
      </c>
      <c r="D196" t="n">
        <v>194</v>
      </c>
      <c r="E196" s="5" t="inlineStr">
        <is>
          <t>SB375CJ</t>
        </is>
      </c>
      <c r="F196" t="n">
        <v>0</v>
      </c>
    </row>
    <row r="197">
      <c r="A197" t="n">
        <v>196</v>
      </c>
      <c r="B197" s="1" t="n">
        <v>45069</v>
      </c>
      <c r="C197" s="2" t="n">
        <v>0.5430092592592592</v>
      </c>
      <c r="D197" t="n">
        <v>195</v>
      </c>
      <c r="E197" s="5" t="inlineStr">
        <is>
          <t>FSW88LR</t>
        </is>
      </c>
      <c r="F197" t="n">
        <v>0</v>
      </c>
    </row>
    <row r="198">
      <c r="A198" t="n">
        <v>197</v>
      </c>
      <c r="B198" s="1" t="n">
        <v>45069</v>
      </c>
      <c r="C198" s="2" t="n">
        <v>0.5437384259259259</v>
      </c>
      <c r="D198" t="n">
        <v>196</v>
      </c>
      <c r="E198" s="5" t="inlineStr">
        <is>
          <t>FZ9137N</t>
        </is>
      </c>
      <c r="F198" t="n">
        <v>0</v>
      </c>
    </row>
    <row r="199">
      <c r="A199" t="n">
        <v>198</v>
      </c>
      <c r="B199" s="1" t="n">
        <v>45069</v>
      </c>
      <c r="C199" s="2" t="n">
        <v>0.5437962962962963</v>
      </c>
      <c r="D199" t="n">
        <v>197</v>
      </c>
      <c r="E199" s="5" t="inlineStr">
        <is>
          <t>FZI60286</t>
        </is>
      </c>
      <c r="F199" t="n">
        <v>0</v>
      </c>
    </row>
    <row r="200">
      <c r="A200" t="n">
        <v>199</v>
      </c>
      <c r="B200" s="1" t="n">
        <v>45069</v>
      </c>
      <c r="C200" s="2" t="n">
        <v>0.5438310185185186</v>
      </c>
      <c r="D200" t="n">
        <v>198</v>
      </c>
      <c r="E200" s="5" t="inlineStr">
        <is>
          <t>HMW711</t>
        </is>
      </c>
      <c r="F200" t="n">
        <v>0</v>
      </c>
    </row>
    <row r="201">
      <c r="A201" t="n">
        <v>200</v>
      </c>
      <c r="B201" s="1" t="n">
        <v>45069</v>
      </c>
      <c r="C201" s="2" t="n">
        <v>0.5438657407407408</v>
      </c>
      <c r="D201" t="n">
        <v>199</v>
      </c>
      <c r="E201" s="5" t="inlineStr">
        <is>
          <t>FG59582</t>
        </is>
      </c>
      <c r="F201" t="n">
        <v>0</v>
      </c>
    </row>
    <row r="202">
      <c r="A202" t="n">
        <v>201</v>
      </c>
      <c r="B202" s="1" t="n">
        <v>45069</v>
      </c>
      <c r="C202" s="2" t="n">
        <v>0.5438888888888889</v>
      </c>
      <c r="D202" t="n">
        <v>200</v>
      </c>
      <c r="E202" s="5" t="inlineStr">
        <is>
          <t>PO4EK46</t>
        </is>
      </c>
      <c r="F202" t="n">
        <v>0</v>
      </c>
    </row>
    <row r="203">
      <c r="A203" t="n">
        <v>202</v>
      </c>
      <c r="B203" s="1" t="n">
        <v>45069</v>
      </c>
      <c r="C203" s="2" t="n">
        <v>0.5440277777777778</v>
      </c>
      <c r="D203" t="n">
        <v>201</v>
      </c>
      <c r="E203" s="5" t="inlineStr">
        <is>
          <t>BI479GL</t>
        </is>
      </c>
      <c r="F203" t="n">
        <v>0</v>
      </c>
    </row>
    <row r="204">
      <c r="A204" t="n">
        <v>203</v>
      </c>
      <c r="B204" s="1" t="n">
        <v>45069</v>
      </c>
      <c r="C204" s="2" t="n">
        <v>0.5440625</v>
      </c>
      <c r="D204" t="n">
        <v>202</v>
      </c>
      <c r="E204" s="5" t="inlineStr">
        <is>
          <t>GDA76178</t>
        </is>
      </c>
      <c r="F204" t="n">
        <v>0</v>
      </c>
    </row>
    <row r="205">
      <c r="A205" t="n">
        <v>204</v>
      </c>
      <c r="B205" s="1" t="n">
        <v>45069</v>
      </c>
      <c r="C205" s="2" t="n">
        <v>0.5440856481481482</v>
      </c>
      <c r="D205" t="n">
        <v>203</v>
      </c>
      <c r="E205" s="5" t="inlineStr">
        <is>
          <t>HKER1000</t>
        </is>
      </c>
      <c r="F205" t="n">
        <v>0</v>
      </c>
    </row>
    <row r="206">
      <c r="A206" t="n">
        <v>205</v>
      </c>
      <c r="B206" s="1" t="n">
        <v>45069</v>
      </c>
      <c r="C206" s="2" t="n">
        <v>0.5441087962962963</v>
      </c>
      <c r="D206" t="n">
        <v>204</v>
      </c>
      <c r="E206" s="5" t="inlineStr">
        <is>
          <t>WGM5569G</t>
        </is>
      </c>
      <c r="F206" t="n">
        <v>0</v>
      </c>
    </row>
    <row r="207">
      <c r="A207" t="n">
        <v>206</v>
      </c>
      <c r="B207" s="1" t="n">
        <v>45069</v>
      </c>
      <c r="C207" s="2" t="n">
        <v>0.5441782407407407</v>
      </c>
      <c r="D207" t="n">
        <v>205</v>
      </c>
      <c r="E207" s="5" t="inlineStr">
        <is>
          <t>ELC53460</t>
        </is>
      </c>
      <c r="F207" t="n">
        <v>0</v>
      </c>
    </row>
    <row r="208">
      <c r="A208" t="n">
        <v>207</v>
      </c>
      <c r="B208" s="1" t="n">
        <v>45069</v>
      </c>
      <c r="C208" s="2" t="n">
        <v>0.5442592592592592</v>
      </c>
      <c r="D208" t="n">
        <v>206</v>
      </c>
      <c r="E208" s="5" t="inlineStr">
        <is>
          <t>FSWMJ69</t>
        </is>
      </c>
      <c r="F208" t="n">
        <v>0</v>
      </c>
    </row>
    <row r="209">
      <c r="A209" t="n">
        <v>208</v>
      </c>
      <c r="B209" s="1" t="n">
        <v>45069</v>
      </c>
      <c r="C209" s="2" t="n">
        <v>0.5443518518518519</v>
      </c>
      <c r="D209" t="n">
        <v>207</v>
      </c>
      <c r="E209" s="5" t="inlineStr">
        <is>
          <t>FSWLF40</t>
        </is>
      </c>
      <c r="F209" t="n">
        <v>0</v>
      </c>
    </row>
    <row r="210">
      <c r="A210" t="n">
        <v>209</v>
      </c>
      <c r="B210" s="1" t="n">
        <v>45069</v>
      </c>
      <c r="C210" s="2" t="n">
        <v>0.5443981481481481</v>
      </c>
      <c r="D210" t="n">
        <v>208</v>
      </c>
      <c r="E210" s="5" t="inlineStr">
        <is>
          <t>FSWGY99</t>
        </is>
      </c>
      <c r="F210" t="n">
        <v>0</v>
      </c>
    </row>
    <row r="211">
      <c r="A211" t="n">
        <v>210</v>
      </c>
      <c r="B211" s="1" t="n">
        <v>45069</v>
      </c>
      <c r="C211" s="2" t="n">
        <v>0.5444560185185185</v>
      </c>
      <c r="D211" t="n">
        <v>209</v>
      </c>
      <c r="E211" s="5" t="inlineStr">
        <is>
          <t>PKA01792</t>
        </is>
      </c>
      <c r="F211" t="n">
        <v>0</v>
      </c>
    </row>
    <row r="212">
      <c r="A212" t="n">
        <v>211</v>
      </c>
      <c r="B212" s="1" t="n">
        <v>45069</v>
      </c>
      <c r="C212" s="2" t="n">
        <v>0.5444675925925926</v>
      </c>
      <c r="D212" t="n">
        <v>210</v>
      </c>
      <c r="E212" s="5" t="inlineStr">
        <is>
          <t>CT0770V</t>
        </is>
      </c>
      <c r="F212" t="n">
        <v>0</v>
      </c>
    </row>
    <row r="213">
      <c r="A213" t="n">
        <v>212</v>
      </c>
      <c r="B213" s="1" t="n">
        <v>45069</v>
      </c>
      <c r="C213" s="2" t="n">
        <v>0.5444907407407408</v>
      </c>
      <c r="D213" t="n">
        <v>211</v>
      </c>
      <c r="E213" s="5" t="inlineStr">
        <is>
          <t>FSWNC51</t>
        </is>
      </c>
      <c r="F213" t="n">
        <v>0</v>
      </c>
    </row>
    <row r="214">
      <c r="A214" t="n">
        <v>213</v>
      </c>
      <c r="B214" s="1" t="n">
        <v>45069</v>
      </c>
      <c r="C214" s="2" t="n">
        <v>0.5446064814814815</v>
      </c>
      <c r="D214" t="n">
        <v>212</v>
      </c>
      <c r="E214" s="5" t="inlineStr">
        <is>
          <t>FSW34MS</t>
        </is>
      </c>
      <c r="F214" t="n">
        <v>0</v>
      </c>
    </row>
    <row r="215">
      <c r="A215" t="n">
        <v>214</v>
      </c>
      <c r="B215" s="1" t="n">
        <v>45069</v>
      </c>
      <c r="C215" s="2" t="n">
        <v>0.5447569444444444</v>
      </c>
      <c r="D215" t="n">
        <v>213</v>
      </c>
      <c r="E215" s="5" t="inlineStr">
        <is>
          <t>FSL635AU</t>
        </is>
      </c>
      <c r="F215" t="n">
        <v>0</v>
      </c>
    </row>
    <row r="216">
      <c r="A216" t="n">
        <v>215</v>
      </c>
      <c r="B216" s="1" t="n">
        <v>45069</v>
      </c>
      <c r="C216" s="2" t="n">
        <v>0.5448495370370371</v>
      </c>
      <c r="D216" t="n">
        <v>214</v>
      </c>
      <c r="E216" s="5" t="inlineStr">
        <is>
          <t>FSWFV67</t>
        </is>
      </c>
      <c r="F216" t="n">
        <v>0</v>
      </c>
    </row>
    <row r="217">
      <c r="A217" t="n">
        <v>216</v>
      </c>
      <c r="B217" s="1" t="n">
        <v>45069</v>
      </c>
      <c r="C217" s="2" t="n">
        <v>0.5448611111111111</v>
      </c>
      <c r="D217" t="n">
        <v>215</v>
      </c>
      <c r="E217" s="5" t="inlineStr">
        <is>
          <t>FSWPW69</t>
        </is>
      </c>
      <c r="F217" t="n">
        <v>0</v>
      </c>
    </row>
    <row r="218">
      <c r="A218" t="n">
        <v>217</v>
      </c>
      <c r="B218" s="1" t="n">
        <v>45069</v>
      </c>
      <c r="C218" s="2" t="n">
        <v>0.5448726851851852</v>
      </c>
      <c r="D218" t="n">
        <v>216</v>
      </c>
      <c r="E218" s="5" t="inlineStr">
        <is>
          <t>FZ7538L</t>
        </is>
      </c>
      <c r="F218" t="n">
        <v>0</v>
      </c>
    </row>
    <row r="219">
      <c r="A219" t="n">
        <v>218</v>
      </c>
      <c r="B219" s="1" t="n">
        <v>45069</v>
      </c>
      <c r="C219" s="2" t="n">
        <v>0.5449421296296296</v>
      </c>
      <c r="D219" t="n">
        <v>217</v>
      </c>
      <c r="E219" s="5" t="inlineStr">
        <is>
          <t>FSWHP84</t>
        </is>
      </c>
      <c r="F219" t="n">
        <v>0</v>
      </c>
    </row>
    <row r="220">
      <c r="A220" t="n">
        <v>219</v>
      </c>
      <c r="B220" s="1" t="n">
        <v>45069</v>
      </c>
      <c r="C220" s="2" t="n">
        <v>0.5453587962962962</v>
      </c>
      <c r="D220" t="n">
        <v>218</v>
      </c>
      <c r="E220" s="5" t="inlineStr">
        <is>
          <t>PZ2C119</t>
        </is>
      </c>
      <c r="F220" t="n">
        <v>0</v>
      </c>
    </row>
    <row r="221">
      <c r="A221" t="n">
        <v>220</v>
      </c>
      <c r="B221" s="1" t="n">
        <v>45069</v>
      </c>
      <c r="C221" s="2" t="n">
        <v>0.5453935185185185</v>
      </c>
      <c r="D221" t="n">
        <v>219</v>
      </c>
      <c r="E221" s="5" t="inlineStr">
        <is>
          <t>FZ7923R</t>
        </is>
      </c>
      <c r="F221" t="n">
        <v>0</v>
      </c>
    </row>
    <row r="222">
      <c r="A222" t="n">
        <v>221</v>
      </c>
      <c r="B222" s="1" t="n">
        <v>45069</v>
      </c>
      <c r="C222" s="2" t="n">
        <v>0.5454398148148148</v>
      </c>
      <c r="D222" t="n">
        <v>220</v>
      </c>
      <c r="E222" s="5" t="inlineStr">
        <is>
          <t>FSWNH31</t>
        </is>
      </c>
      <c r="F222" t="n">
        <v>0</v>
      </c>
    </row>
    <row r="223">
      <c r="A223" t="n">
        <v>222</v>
      </c>
      <c r="B223" s="1" t="n">
        <v>45069</v>
      </c>
      <c r="C223" s="2" t="n">
        <v>0.5456134259259259</v>
      </c>
      <c r="D223" t="n">
        <v>221</v>
      </c>
      <c r="E223" s="5" t="inlineStr">
        <is>
          <t>WGM7540H</t>
        </is>
      </c>
      <c r="F223" t="n">
        <v>0</v>
      </c>
    </row>
    <row r="224">
      <c r="A224" t="n">
        <v>223</v>
      </c>
      <c r="B224" s="1" t="n">
        <v>45069</v>
      </c>
      <c r="C224" s="2" t="n">
        <v>0.5459259259259259</v>
      </c>
      <c r="D224" t="n">
        <v>222</v>
      </c>
      <c r="E224" s="5" t="inlineStr">
        <is>
          <t>FSW39WX</t>
        </is>
      </c>
      <c r="F224" t="n">
        <v>0</v>
      </c>
    </row>
    <row r="225">
      <c r="A225" t="n">
        <v>224</v>
      </c>
      <c r="B225" s="1" t="n">
        <v>45069</v>
      </c>
      <c r="C225" s="2" t="n">
        <v>0.5459953703703704</v>
      </c>
      <c r="D225" t="n">
        <v>223</v>
      </c>
      <c r="E225" s="5" t="inlineStr">
        <is>
          <t>FSWLT45</t>
        </is>
      </c>
      <c r="F225" t="n">
        <v>0</v>
      </c>
    </row>
    <row r="226">
      <c r="A226" t="n">
        <v>225</v>
      </c>
      <c r="B226" s="1" t="n">
        <v>45069</v>
      </c>
      <c r="C226" s="2" t="n">
        <v>0.5460416666666666</v>
      </c>
      <c r="D226" t="n">
        <v>224</v>
      </c>
      <c r="E226" s="5" t="inlineStr">
        <is>
          <t>FSL06VS</t>
        </is>
      </c>
      <c r="F226" t="n">
        <v>0</v>
      </c>
    </row>
    <row r="227">
      <c r="A227" t="n">
        <v>226</v>
      </c>
      <c r="B227" s="1" t="n">
        <v>45069</v>
      </c>
      <c r="C227" s="2" t="n">
        <v>0.5461226851851851</v>
      </c>
      <c r="D227" t="n">
        <v>225</v>
      </c>
      <c r="E227" s="5" t="inlineStr">
        <is>
          <t>DW4UA36</t>
        </is>
      </c>
      <c r="F227" t="n">
        <v>0</v>
      </c>
    </row>
    <row r="228">
      <c r="A228" t="n">
        <v>227</v>
      </c>
      <c r="B228" s="1" t="n">
        <v>45069</v>
      </c>
      <c r="C228" s="2" t="n">
        <v>0.5463078703703703</v>
      </c>
      <c r="D228" t="n">
        <v>226</v>
      </c>
      <c r="E228" s="5" t="inlineStr">
        <is>
          <t>FZ1741S</t>
        </is>
      </c>
      <c r="F228" t="n">
        <v>0</v>
      </c>
    </row>
    <row r="229">
      <c r="A229" t="n">
        <v>228</v>
      </c>
      <c r="B229" s="1" t="n">
        <v>45069</v>
      </c>
      <c r="C229" s="2" t="n">
        <v>0.5463657407407407</v>
      </c>
      <c r="D229" t="n">
        <v>227</v>
      </c>
      <c r="E229" s="5" t="inlineStr">
        <is>
          <t>FSW33VY</t>
        </is>
      </c>
      <c r="F229" t="n">
        <v>0</v>
      </c>
    </row>
    <row r="230">
      <c r="A230" t="n">
        <v>229</v>
      </c>
      <c r="B230" s="1" t="n">
        <v>45069</v>
      </c>
      <c r="C230" s="2" t="n">
        <v>0.5470486111111111</v>
      </c>
      <c r="D230" t="n">
        <v>228</v>
      </c>
      <c r="E230" s="5" t="inlineStr">
        <is>
          <t>PO8UN97</t>
        </is>
      </c>
      <c r="F230" t="n">
        <v>0</v>
      </c>
    </row>
    <row r="231">
      <c r="A231" t="n">
        <v>230</v>
      </c>
      <c r="B231" s="1" t="n">
        <v>45069</v>
      </c>
      <c r="C231" s="2" t="n">
        <v>0.5472337962962963</v>
      </c>
      <c r="D231" t="n">
        <v>229</v>
      </c>
      <c r="E231" s="5" t="inlineStr">
        <is>
          <t>MMC892</t>
        </is>
      </c>
      <c r="F231" t="n">
        <v>0</v>
      </c>
    </row>
    <row r="232">
      <c r="A232" t="n">
        <v>231</v>
      </c>
      <c r="B232" s="1" t="n">
        <v>45069</v>
      </c>
      <c r="C232" s="2" t="n">
        <v>0.5472685185185185</v>
      </c>
      <c r="D232" t="n">
        <v>230</v>
      </c>
      <c r="E232" s="5" t="inlineStr">
        <is>
          <t>WGM68005</t>
        </is>
      </c>
      <c r="F232" t="n">
        <v>0</v>
      </c>
    </row>
    <row r="233">
      <c r="A233" t="n">
        <v>232</v>
      </c>
      <c r="B233" s="1" t="n">
        <v>45069</v>
      </c>
      <c r="C233" s="2" t="n">
        <v>0.5473611111111111</v>
      </c>
      <c r="D233" t="n">
        <v>231</v>
      </c>
      <c r="E233" s="5" t="inlineStr">
        <is>
          <t>WGM23717</t>
        </is>
      </c>
      <c r="F233" t="n">
        <v>0</v>
      </c>
    </row>
    <row r="234">
      <c r="A234" t="n">
        <v>233</v>
      </c>
      <c r="B234" s="1" t="n">
        <v>45069</v>
      </c>
      <c r="C234" s="2" t="n">
        <v>0.5474074074074075</v>
      </c>
      <c r="D234" t="n">
        <v>232</v>
      </c>
      <c r="E234" s="5" t="inlineStr">
        <is>
          <t>SK408PL</t>
        </is>
      </c>
      <c r="F234" t="n">
        <v>0</v>
      </c>
    </row>
    <row r="235">
      <c r="A235" t="n">
        <v>234</v>
      </c>
      <c r="B235" s="1" t="n">
        <v>45069</v>
      </c>
      <c r="C235" s="2" t="n">
        <v>0.5474305555555555</v>
      </c>
      <c r="D235" t="n">
        <v>233</v>
      </c>
      <c r="E235" s="5" t="inlineStr">
        <is>
          <t>WGM3211A</t>
        </is>
      </c>
      <c r="F235" t="n">
        <v>0</v>
      </c>
    </row>
    <row r="236">
      <c r="A236" t="n">
        <v>235</v>
      </c>
      <c r="B236" s="1" t="n">
        <v>45069</v>
      </c>
      <c r="C236" s="2" t="n">
        <v>0.5474652777777778</v>
      </c>
      <c r="D236" t="n">
        <v>234</v>
      </c>
      <c r="E236" s="5" t="inlineStr">
        <is>
          <t>C4EUR6</t>
        </is>
      </c>
      <c r="F236" t="n">
        <v>0</v>
      </c>
    </row>
    <row r="237">
      <c r="A237" t="n">
        <v>236</v>
      </c>
      <c r="B237" s="1" t="n">
        <v>45069</v>
      </c>
      <c r="C237" s="2" t="n">
        <v>0.5475</v>
      </c>
      <c r="D237" t="n">
        <v>235</v>
      </c>
      <c r="E237" s="5" t="inlineStr">
        <is>
          <t>FNW40479</t>
        </is>
      </c>
      <c r="F237" t="n">
        <v>0</v>
      </c>
    </row>
    <row r="238">
      <c r="A238" t="n">
        <v>237</v>
      </c>
      <c r="B238" s="1" t="n">
        <v>45069</v>
      </c>
      <c r="C238" s="2" t="n">
        <v>0.5475810185185185</v>
      </c>
      <c r="D238" t="n">
        <v>236</v>
      </c>
      <c r="E238" s="5" t="inlineStr">
        <is>
          <t>GKSLU99</t>
        </is>
      </c>
      <c r="F238" t="n">
        <v>0</v>
      </c>
    </row>
    <row r="239">
      <c r="A239" t="n">
        <v>238</v>
      </c>
      <c r="B239" s="1" t="n">
        <v>45069</v>
      </c>
      <c r="C239" s="2" t="n">
        <v>0.5476273148148149</v>
      </c>
      <c r="D239" t="n">
        <v>237</v>
      </c>
      <c r="E239" s="5" t="inlineStr">
        <is>
          <t>FSWRT90</t>
        </is>
      </c>
      <c r="F239" t="n">
        <v>0</v>
      </c>
    </row>
    <row r="240">
      <c r="A240" t="n">
        <v>239</v>
      </c>
      <c r="B240" s="1" t="n">
        <v>45069</v>
      </c>
      <c r="C240" s="2" t="n">
        <v>0.5476504629629629</v>
      </c>
      <c r="D240" t="n">
        <v>238</v>
      </c>
      <c r="E240" s="5" t="inlineStr">
        <is>
          <t>FSWLX72</t>
        </is>
      </c>
      <c r="F240" t="n">
        <v>0</v>
      </c>
    </row>
    <row r="241">
      <c r="A241" t="n">
        <v>240</v>
      </c>
      <c r="B241" s="1" t="n">
        <v>45069</v>
      </c>
      <c r="C241" s="2" t="n">
        <v>0.5479513888888888</v>
      </c>
      <c r="D241" t="n">
        <v>239</v>
      </c>
      <c r="E241" s="5" t="inlineStr">
        <is>
          <t>WGM4VN1</t>
        </is>
      </c>
      <c r="F241" t="n">
        <v>0</v>
      </c>
    </row>
    <row r="242">
      <c r="A242" t="n">
        <v>241</v>
      </c>
      <c r="B242" s="1" t="n">
        <v>45069</v>
      </c>
      <c r="C242" s="2" t="n">
        <v>0.547974537037037</v>
      </c>
      <c r="D242" t="n">
        <v>240</v>
      </c>
      <c r="E242" s="5" t="inlineStr">
        <is>
          <t>FSW35VA</t>
        </is>
      </c>
      <c r="F242" t="n">
        <v>0</v>
      </c>
    </row>
    <row r="243">
      <c r="A243" t="n">
        <v>242</v>
      </c>
      <c r="B243" s="1" t="n">
        <v>45069</v>
      </c>
      <c r="C243" s="2" t="n">
        <v>0.5481018518518519</v>
      </c>
      <c r="D243" t="n">
        <v>241</v>
      </c>
      <c r="E243" s="5" t="inlineStr">
        <is>
          <t>PY26328</t>
        </is>
      </c>
      <c r="F243" t="n">
        <v>0</v>
      </c>
    </row>
    <row r="244">
      <c r="A244" t="n">
        <v>243</v>
      </c>
      <c r="B244" s="1" t="n">
        <v>45069</v>
      </c>
      <c r="C244" s="2" t="n">
        <v>0.5482870370370371</v>
      </c>
      <c r="D244" t="n">
        <v>242</v>
      </c>
      <c r="E244" s="5" t="inlineStr">
        <is>
          <t>PTU3995E</t>
        </is>
      </c>
      <c r="F244" t="n">
        <v>0</v>
      </c>
    </row>
    <row r="245">
      <c r="A245" t="n">
        <v>244</v>
      </c>
      <c r="B245" s="1" t="n">
        <v>45069</v>
      </c>
      <c r="C245" s="2" t="n">
        <v>0.5482870370370371</v>
      </c>
      <c r="D245" t="inlineStr">
        <is>
          <t>f</t>
        </is>
      </c>
      <c r="E245" s="5" t="n"/>
      <c r="F245" t="inlineStr">
        <is>
          <t>f</t>
        </is>
      </c>
      <c r="G245" t="inlineStr">
        <is>
          <t>fałszywa detekcja</t>
        </is>
      </c>
    </row>
    <row r="246">
      <c r="A246" t="n">
        <v>245</v>
      </c>
      <c r="B246" s="1" t="n">
        <v>45069</v>
      </c>
      <c r="C246" s="2" t="n">
        <v>0.5483101851851852</v>
      </c>
      <c r="D246" t="n">
        <v>243</v>
      </c>
      <c r="E246" s="5" t="inlineStr">
        <is>
          <t>FSWPR67</t>
        </is>
      </c>
      <c r="F246" t="n">
        <v>0</v>
      </c>
    </row>
    <row r="247">
      <c r="A247" t="n">
        <v>246</v>
      </c>
      <c r="B247" s="1" t="n">
        <v>45069</v>
      </c>
      <c r="C247" s="2" t="n">
        <v>0.5483333333333333</v>
      </c>
      <c r="D247" t="n">
        <v>244</v>
      </c>
      <c r="E247" s="5" t="inlineStr">
        <is>
          <t>PO8NK36</t>
        </is>
      </c>
      <c r="F247" t="n">
        <v>0</v>
      </c>
    </row>
    <row r="248">
      <c r="A248" t="n">
        <v>247</v>
      </c>
      <c r="B248" s="1" t="n">
        <v>45069</v>
      </c>
      <c r="C248" s="2" t="n">
        <v>0.5483912037037038</v>
      </c>
      <c r="D248" t="n">
        <v>245</v>
      </c>
      <c r="E248" s="5" t="inlineStr">
        <is>
          <t>ESI02238</t>
        </is>
      </c>
      <c r="F248" t="n">
        <v>0</v>
      </c>
    </row>
    <row r="249">
      <c r="A249" t="n">
        <v>248</v>
      </c>
      <c r="B249" s="1" t="n">
        <v>45069</v>
      </c>
      <c r="C249" s="2" t="n">
        <v>0.5484259259259259</v>
      </c>
      <c r="D249" t="n">
        <v>246</v>
      </c>
      <c r="E249" s="5" t="inlineStr">
        <is>
          <t>LTB450</t>
        </is>
      </c>
      <c r="F249" t="n">
        <v>0</v>
      </c>
    </row>
    <row r="250">
      <c r="A250" t="n">
        <v>249</v>
      </c>
      <c r="B250" s="1" t="n">
        <v>45069</v>
      </c>
      <c r="C250" s="2" t="n">
        <v>0.5487384259259259</v>
      </c>
      <c r="D250" t="n">
        <v>247</v>
      </c>
      <c r="E250" s="5" t="inlineStr">
        <is>
          <t>FSW95XH</t>
        </is>
      </c>
      <c r="F250" t="n">
        <v>0</v>
      </c>
    </row>
    <row r="251">
      <c r="A251" t="n">
        <v>250</v>
      </c>
      <c r="B251" s="1" t="n">
        <v>45069</v>
      </c>
      <c r="C251" s="2" t="n">
        <v>0.54875</v>
      </c>
      <c r="D251" t="n">
        <v>248</v>
      </c>
      <c r="E251" s="5" t="inlineStr">
        <is>
          <t>FSWLK03</t>
        </is>
      </c>
      <c r="F251" t="n">
        <v>0</v>
      </c>
    </row>
    <row r="252">
      <c r="A252" t="n">
        <v>251</v>
      </c>
      <c r="B252" s="1" t="n">
        <v>45069</v>
      </c>
      <c r="C252" s="2" t="n">
        <v>0.5489467592592593</v>
      </c>
      <c r="D252" t="n">
        <v>249</v>
      </c>
      <c r="E252" s="5" t="inlineStr">
        <is>
          <t>WE1P243</t>
        </is>
      </c>
      <c r="F252" t="n">
        <v>0</v>
      </c>
    </row>
    <row r="253">
      <c r="A253" t="n">
        <v>252</v>
      </c>
      <c r="B253" s="1" t="n">
        <v>45069</v>
      </c>
      <c r="C253" s="2" t="n">
        <v>0.5491203703703704</v>
      </c>
      <c r="D253" t="n">
        <v>250</v>
      </c>
      <c r="E253" s="5" t="inlineStr">
        <is>
          <t>WPR3928P</t>
        </is>
      </c>
      <c r="F253" t="n">
        <v>0</v>
      </c>
    </row>
    <row r="254">
      <c r="A254" t="n">
        <v>253</v>
      </c>
      <c r="B254" s="1" t="n">
        <v>45069</v>
      </c>
      <c r="C254" s="2" t="n">
        <v>0.5493171296296296</v>
      </c>
      <c r="D254" t="n">
        <v>251</v>
      </c>
      <c r="E254" s="5" t="inlineStr">
        <is>
          <t>DW1HK30</t>
        </is>
      </c>
      <c r="F254" t="n">
        <v>0</v>
      </c>
    </row>
    <row r="255">
      <c r="A255" t="n">
        <v>254</v>
      </c>
      <c r="B255" s="1" t="n">
        <v>45069</v>
      </c>
      <c r="C255" s="2" t="n">
        <v>0.5493402777777778</v>
      </c>
      <c r="D255" t="n">
        <v>252</v>
      </c>
      <c r="E255" s="5" t="inlineStr">
        <is>
          <t>WE3H300</t>
        </is>
      </c>
      <c r="F255" t="n">
        <v>0</v>
      </c>
    </row>
    <row r="256">
      <c r="A256" t="n">
        <v>255</v>
      </c>
      <c r="B256" s="1" t="n">
        <v>45069</v>
      </c>
      <c r="C256" s="2" t="n">
        <v>0.5493634259259259</v>
      </c>
      <c r="D256" t="n">
        <v>253</v>
      </c>
      <c r="E256" s="5" t="inlineStr">
        <is>
          <t>WJ2140A</t>
        </is>
      </c>
      <c r="F256" t="n">
        <v>0</v>
      </c>
    </row>
    <row r="257">
      <c r="A257" t="n">
        <v>256</v>
      </c>
      <c r="B257" s="1" t="n">
        <v>45069</v>
      </c>
      <c r="C257" s="2" t="n">
        <v>0.5495601851851852</v>
      </c>
      <c r="D257" t="n">
        <v>254</v>
      </c>
      <c r="E257" s="5" t="inlineStr">
        <is>
          <t>WGM7688F</t>
        </is>
      </c>
      <c r="F257" t="n">
        <v>0</v>
      </c>
    </row>
    <row r="258">
      <c r="A258" t="n">
        <v>257</v>
      </c>
      <c r="B258" s="1" t="n">
        <v>45069</v>
      </c>
      <c r="C258" s="2" t="n">
        <v>0.5495949074074075</v>
      </c>
      <c r="D258" t="n">
        <v>255</v>
      </c>
      <c r="E258" s="5" t="inlineStr">
        <is>
          <t>WOT63757</t>
        </is>
      </c>
      <c r="F258" t="n">
        <v>0</v>
      </c>
    </row>
    <row r="259">
      <c r="A259" t="n">
        <v>258</v>
      </c>
      <c r="B259" s="1" t="n">
        <v>45069</v>
      </c>
      <c r="C259" s="2" t="n">
        <v>0.5496296296296296</v>
      </c>
      <c r="D259" t="n">
        <v>256</v>
      </c>
      <c r="E259" s="5" t="inlineStr">
        <is>
          <t>PGN879KY</t>
        </is>
      </c>
      <c r="F259" t="n">
        <v>0</v>
      </c>
    </row>
    <row r="260">
      <c r="A260" t="n">
        <v>259</v>
      </c>
      <c r="B260" s="1" t="n">
        <v>45069</v>
      </c>
      <c r="C260" s="2" t="n">
        <v>0.5496875</v>
      </c>
      <c r="D260" t="n">
        <v>257</v>
      </c>
      <c r="E260" s="5" t="inlineStr">
        <is>
          <t>ELC47688</t>
        </is>
      </c>
      <c r="F260" t="n">
        <v>0</v>
      </c>
    </row>
    <row r="261">
      <c r="A261" t="n">
        <v>260</v>
      </c>
      <c r="B261" s="1" t="n">
        <v>45069</v>
      </c>
      <c r="C261" s="2" t="n">
        <v>0.5497453703703704</v>
      </c>
      <c r="D261" t="n">
        <v>258</v>
      </c>
      <c r="E261" s="5" t="inlineStr">
        <is>
          <t>WND4893C</t>
        </is>
      </c>
      <c r="F261" t="n">
        <v>0</v>
      </c>
    </row>
    <row r="262">
      <c r="A262" t="n">
        <v>261</v>
      </c>
      <c r="B262" s="1" t="n">
        <v>45069</v>
      </c>
      <c r="C262" s="2" t="n">
        <v>0.5499074074074074</v>
      </c>
      <c r="D262" t="n">
        <v>259</v>
      </c>
      <c r="E262" s="5" t="inlineStr">
        <is>
          <t>WPR4316N</t>
        </is>
      </c>
      <c r="F262" t="n">
        <v>0</v>
      </c>
    </row>
    <row r="263">
      <c r="A263" t="n">
        <v>262</v>
      </c>
      <c r="B263" s="1" t="n">
        <v>45069</v>
      </c>
      <c r="C263" s="2" t="n">
        <v>0.5499305555555556</v>
      </c>
      <c r="D263" t="n">
        <v>260</v>
      </c>
      <c r="E263" s="5" t="inlineStr">
        <is>
          <t>DW9MW70</t>
        </is>
      </c>
      <c r="F263" t="n">
        <v>0</v>
      </c>
    </row>
    <row r="264">
      <c r="A264" t="n">
        <v>263</v>
      </c>
      <c r="B264" s="1" t="n">
        <v>45069</v>
      </c>
      <c r="C264" s="2" t="n">
        <v>0.5499537037037037</v>
      </c>
      <c r="D264" t="n">
        <v>261</v>
      </c>
      <c r="E264" s="5" t="inlineStr">
        <is>
          <t>PO2MM31</t>
        </is>
      </c>
      <c r="F264" t="n">
        <v>0</v>
      </c>
    </row>
    <row r="265">
      <c r="A265" t="n">
        <v>264</v>
      </c>
      <c r="B265" s="1" t="n">
        <v>45069</v>
      </c>
      <c r="C265" s="2" t="n">
        <v>0.5499884259259259</v>
      </c>
      <c r="D265" t="n">
        <v>262</v>
      </c>
      <c r="E265" s="5" t="inlineStr">
        <is>
          <t>FSW09KP</t>
        </is>
      </c>
      <c r="F265" t="n">
        <v>0</v>
      </c>
    </row>
    <row r="266">
      <c r="A266" t="n">
        <v>265</v>
      </c>
      <c r="B266" s="1" t="n">
        <v>45069</v>
      </c>
      <c r="C266" s="2" t="n">
        <v>0.550324074074074</v>
      </c>
      <c r="D266" t="n">
        <v>263</v>
      </c>
      <c r="E266" s="5" t="inlineStr">
        <is>
          <t>FZ0091L</t>
        </is>
      </c>
      <c r="F266" t="n">
        <v>0</v>
      </c>
    </row>
    <row r="267">
      <c r="A267" t="n">
        <v>266</v>
      </c>
      <c r="B267" s="1" t="n">
        <v>45069</v>
      </c>
      <c r="C267" s="2" t="n">
        <v>0.5504513888888889</v>
      </c>
      <c r="D267" t="n">
        <v>264</v>
      </c>
      <c r="E267" s="5" t="inlineStr">
        <is>
          <t>FSWKH20</t>
        </is>
      </c>
      <c r="F267" t="n">
        <v>0</v>
      </c>
    </row>
    <row r="268">
      <c r="A268" t="n">
        <v>267</v>
      </c>
      <c r="B268" s="1" t="n">
        <v>45069</v>
      </c>
      <c r="C268" s="2" t="n">
        <v>0.5505208333333333</v>
      </c>
      <c r="D268" t="n">
        <v>265</v>
      </c>
      <c r="E268" s="5" t="inlineStr">
        <is>
          <t>PZ770UJ</t>
        </is>
      </c>
      <c r="F268" t="n">
        <v>0</v>
      </c>
    </row>
    <row r="269">
      <c r="A269" t="n">
        <v>268</v>
      </c>
      <c r="B269" s="1" t="n">
        <v>45069</v>
      </c>
      <c r="C269" s="2" t="n">
        <v>0.5505439814814815</v>
      </c>
      <c r="D269" t="n">
        <v>266</v>
      </c>
      <c r="E269" s="5" t="inlineStr">
        <is>
          <t>WGM6324G</t>
        </is>
      </c>
      <c r="F269" t="n">
        <v>0</v>
      </c>
    </row>
    <row r="270">
      <c r="A270" t="n">
        <v>269</v>
      </c>
      <c r="B270" s="1" t="n">
        <v>45069</v>
      </c>
      <c r="C270" s="2" t="n">
        <v>0.5505671296296296</v>
      </c>
      <c r="D270" t="n">
        <v>267</v>
      </c>
      <c r="E270" s="5" t="inlineStr">
        <is>
          <t>FSWHV58</t>
        </is>
      </c>
      <c r="F270" t="n">
        <v>0</v>
      </c>
    </row>
    <row r="271">
      <c r="A271" t="n">
        <v>270</v>
      </c>
      <c r="B271" s="1" t="n">
        <v>45069</v>
      </c>
      <c r="C271" s="2" t="n">
        <v>0.5505902777777778</v>
      </c>
      <c r="D271" t="n">
        <v>268</v>
      </c>
      <c r="E271" s="5" t="inlineStr">
        <is>
          <t>FSW11YN</t>
        </is>
      </c>
      <c r="F271" t="n">
        <v>0</v>
      </c>
    </row>
    <row r="272">
      <c r="A272" t="n">
        <v>271</v>
      </c>
      <c r="B272" s="1" t="n">
        <v>45069</v>
      </c>
      <c r="C272" s="2" t="n">
        <v>0.5509837962962963</v>
      </c>
      <c r="D272" t="n">
        <v>269</v>
      </c>
      <c r="E272" s="5" t="inlineStr">
        <is>
          <t>PZ1R196</t>
        </is>
      </c>
      <c r="F272" t="n">
        <v>0</v>
      </c>
    </row>
    <row r="273">
      <c r="A273" t="n">
        <v>272</v>
      </c>
      <c r="B273" s="1" t="n">
        <v>45069</v>
      </c>
      <c r="C273" s="2" t="n">
        <v>0.5511574074074074</v>
      </c>
      <c r="D273" t="n">
        <v>270</v>
      </c>
      <c r="E273" s="5" t="inlineStr">
        <is>
          <t>WGM4668H</t>
        </is>
      </c>
      <c r="F273" t="n">
        <v>0</v>
      </c>
    </row>
    <row r="274">
      <c r="A274" t="n">
        <v>273</v>
      </c>
      <c r="B274" s="1" t="n">
        <v>45069</v>
      </c>
      <c r="C274" s="2" t="n">
        <v>0.5511805555555556</v>
      </c>
      <c r="D274" t="n">
        <v>271</v>
      </c>
      <c r="E274" s="5" t="inlineStr">
        <is>
          <t>PZ453NP</t>
        </is>
      </c>
      <c r="F274" t="n">
        <v>0</v>
      </c>
    </row>
    <row r="275">
      <c r="A275" t="n">
        <v>274</v>
      </c>
      <c r="B275" s="1" t="n">
        <v>45069</v>
      </c>
      <c r="C275" s="2" t="n">
        <v>0.5512037037037038</v>
      </c>
      <c r="D275" t="n">
        <v>272</v>
      </c>
      <c r="E275" s="5" t="inlineStr">
        <is>
          <t>PP5291P</t>
        </is>
      </c>
      <c r="F275" t="n">
        <v>0</v>
      </c>
    </row>
    <row r="276">
      <c r="A276" t="n">
        <v>275</v>
      </c>
      <c r="B276" s="1" t="n">
        <v>45069</v>
      </c>
      <c r="C276" s="2" t="n">
        <v>0.5513773148148148</v>
      </c>
      <c r="D276" t="n">
        <v>273</v>
      </c>
      <c r="E276" s="5" t="inlineStr">
        <is>
          <t>PCT4</t>
        </is>
      </c>
      <c r="F276" t="n">
        <v>0</v>
      </c>
    </row>
    <row r="277">
      <c r="A277" t="n">
        <v>276</v>
      </c>
      <c r="B277" s="1" t="n">
        <v>45069</v>
      </c>
      <c r="C277" s="2" t="n">
        <v>0.5514699074074074</v>
      </c>
      <c r="D277" t="n">
        <v>274</v>
      </c>
      <c r="E277" s="5" t="inlineStr">
        <is>
          <t>PZ354ML</t>
        </is>
      </c>
      <c r="F277" t="n">
        <v>0</v>
      </c>
    </row>
    <row r="278">
      <c r="A278" t="n">
        <v>277</v>
      </c>
      <c r="B278" s="1" t="n">
        <v>45069</v>
      </c>
      <c r="C278" s="2" t="n">
        <v>0.5517361111111111</v>
      </c>
      <c r="D278" t="n">
        <v>275</v>
      </c>
      <c r="E278" s="5" t="inlineStr">
        <is>
          <t>FSWNV79</t>
        </is>
      </c>
      <c r="F278" t="n">
        <v>0</v>
      </c>
    </row>
    <row r="279">
      <c r="A279" t="n">
        <v>278</v>
      </c>
      <c r="B279" s="1" t="n">
        <v>45069</v>
      </c>
      <c r="C279" s="2" t="n">
        <v>0.5517592592592593</v>
      </c>
      <c r="D279" t="n">
        <v>276</v>
      </c>
      <c r="E279" s="5" t="inlineStr">
        <is>
          <t>FSWGY17</t>
        </is>
      </c>
      <c r="F279" t="n">
        <v>0</v>
      </c>
    </row>
    <row r="280">
      <c r="A280" t="n">
        <v>279</v>
      </c>
      <c r="B280" s="1" t="n">
        <v>45069</v>
      </c>
      <c r="C280" s="2" t="n">
        <v>0.5517939814814815</v>
      </c>
      <c r="D280" t="n">
        <v>277</v>
      </c>
      <c r="E280" s="5" t="inlineStr">
        <is>
          <t>FSWJV83</t>
        </is>
      </c>
      <c r="F280" t="n">
        <v>0</v>
      </c>
    </row>
    <row r="281">
      <c r="A281" t="n">
        <v>280</v>
      </c>
      <c r="B281" s="1" t="n">
        <v>45069</v>
      </c>
      <c r="C281" s="2" t="n">
        <v>0.5518055555555555</v>
      </c>
      <c r="D281" t="n">
        <v>278</v>
      </c>
      <c r="E281" s="5" t="inlineStr">
        <is>
          <t>FSW17SM</t>
        </is>
      </c>
      <c r="F281" t="n">
        <v>0</v>
      </c>
    </row>
    <row r="282">
      <c r="A282" t="n">
        <v>281</v>
      </c>
      <c r="B282" s="1" t="n">
        <v>45069</v>
      </c>
      <c r="C282" s="2" t="n">
        <v>0.5520138888888889</v>
      </c>
      <c r="D282" t="n">
        <v>279</v>
      </c>
      <c r="E282" s="5" t="inlineStr">
        <is>
          <t>FSWKG70</t>
        </is>
      </c>
      <c r="F282" t="n">
        <v>0</v>
      </c>
    </row>
    <row r="283">
      <c r="A283" t="n">
        <v>282</v>
      </c>
      <c r="B283" s="1" t="n">
        <v>45069</v>
      </c>
      <c r="C283" s="2" t="n">
        <v>0.5520486111111111</v>
      </c>
      <c r="D283" t="n">
        <v>280</v>
      </c>
      <c r="E283" s="5" t="inlineStr">
        <is>
          <t>FSU04886</t>
        </is>
      </c>
      <c r="F283" t="n">
        <v>0</v>
      </c>
    </row>
    <row r="284">
      <c r="A284" t="n">
        <v>283</v>
      </c>
      <c r="B284" s="1" t="n">
        <v>45069</v>
      </c>
      <c r="C284" s="2" t="n">
        <v>0.5520833333333334</v>
      </c>
      <c r="D284" t="n">
        <v>281</v>
      </c>
      <c r="E284" s="5" t="inlineStr">
        <is>
          <t>FSWEK14</t>
        </is>
      </c>
      <c r="F284" t="n">
        <v>0</v>
      </c>
    </row>
    <row r="285">
      <c r="A285" t="n">
        <v>284</v>
      </c>
      <c r="B285" s="1" t="n">
        <v>45069</v>
      </c>
      <c r="C285" s="2" t="n">
        <v>0.5520949074074074</v>
      </c>
      <c r="D285" t="n">
        <v>282</v>
      </c>
      <c r="E285" s="5" t="inlineStr">
        <is>
          <t>FSWGY67</t>
        </is>
      </c>
      <c r="F285" t="n">
        <v>0</v>
      </c>
    </row>
    <row r="286">
      <c r="A286" t="n">
        <v>285</v>
      </c>
      <c r="B286" s="1" t="n">
        <v>45069</v>
      </c>
      <c r="C286" s="2" t="n">
        <v>0.5521412037037037</v>
      </c>
      <c r="D286" t="n">
        <v>283</v>
      </c>
      <c r="E286" s="5" t="inlineStr">
        <is>
          <t>FSWAJ20</t>
        </is>
      </c>
      <c r="F286" t="n">
        <v>0</v>
      </c>
    </row>
    <row r="287">
      <c r="A287" t="n">
        <v>286</v>
      </c>
      <c r="B287" s="1" t="n">
        <v>45069</v>
      </c>
      <c r="C287" s="2" t="n">
        <v>0.5525347222222222</v>
      </c>
      <c r="D287" t="n">
        <v>284</v>
      </c>
      <c r="E287" s="5" t="inlineStr">
        <is>
          <t>PO2XX21</t>
        </is>
      </c>
      <c r="F287" t="n">
        <v>0</v>
      </c>
    </row>
    <row r="288">
      <c r="A288" t="n">
        <v>287</v>
      </c>
      <c r="B288" s="1" t="n">
        <v>45069</v>
      </c>
      <c r="C288" s="2" t="n">
        <v>0.5525578703703704</v>
      </c>
      <c r="D288" t="n">
        <v>285</v>
      </c>
      <c r="E288" s="5" t="inlineStr">
        <is>
          <t>FSWFR53</t>
        </is>
      </c>
      <c r="F288" t="n">
        <v>0</v>
      </c>
    </row>
    <row r="289">
      <c r="A289" t="n">
        <v>288</v>
      </c>
      <c r="B289" s="1" t="n">
        <v>45069</v>
      </c>
      <c r="C289" s="2" t="n">
        <v>0.5526041666666667</v>
      </c>
      <c r="D289" t="n">
        <v>286</v>
      </c>
      <c r="E289" s="5" t="inlineStr">
        <is>
          <t>FZ3258K</t>
        </is>
      </c>
      <c r="F289" t="n">
        <v>0</v>
      </c>
    </row>
    <row r="290">
      <c r="A290" t="n">
        <v>289</v>
      </c>
      <c r="B290" s="1" t="n">
        <v>45069</v>
      </c>
      <c r="C290" s="2" t="n">
        <v>0.5526273148148149</v>
      </c>
      <c r="D290" t="n">
        <v>287</v>
      </c>
      <c r="E290" s="5" t="inlineStr">
        <is>
          <t>PGN178LF</t>
        </is>
      </c>
      <c r="F290" t="n">
        <v>0</v>
      </c>
    </row>
    <row r="291">
      <c r="A291" t="n">
        <v>290</v>
      </c>
      <c r="B291" s="1" t="n">
        <v>45069</v>
      </c>
      <c r="C291" s="2" t="n">
        <v>0.5527314814814814</v>
      </c>
      <c r="D291" t="n">
        <v>288</v>
      </c>
      <c r="E291" s="5" t="inlineStr">
        <is>
          <t>FSWPR45</t>
        </is>
      </c>
      <c r="F291" t="n">
        <v>0</v>
      </c>
    </row>
    <row r="292">
      <c r="A292" t="n">
        <v>291</v>
      </c>
      <c r="B292" s="1" t="n">
        <v>45069</v>
      </c>
      <c r="C292" s="2" t="n">
        <v>0.552974537037037</v>
      </c>
      <c r="D292" t="n">
        <v>289</v>
      </c>
      <c r="E292" s="5" t="inlineStr">
        <is>
          <t>FSWNC28</t>
        </is>
      </c>
      <c r="F292" t="n">
        <v>0</v>
      </c>
    </row>
    <row r="293">
      <c r="A293" t="n">
        <v>292</v>
      </c>
      <c r="B293" s="1" t="n">
        <v>45069</v>
      </c>
      <c r="C293" s="2" t="n">
        <v>0.5530092592592593</v>
      </c>
      <c r="D293" t="n">
        <v>290</v>
      </c>
      <c r="E293" s="5" t="inlineStr">
        <is>
          <t>FSWMW01</t>
        </is>
      </c>
      <c r="F293" t="n">
        <v>0</v>
      </c>
    </row>
    <row r="294">
      <c r="A294" t="n">
        <v>293</v>
      </c>
      <c r="B294" s="1" t="n">
        <v>45069</v>
      </c>
      <c r="C294" s="2" t="n">
        <v>0.5534143518518518</v>
      </c>
      <c r="D294" t="n">
        <v>291</v>
      </c>
      <c r="E294" s="5" t="inlineStr">
        <is>
          <t>FSWMP33</t>
        </is>
      </c>
      <c r="F294" t="n">
        <v>0</v>
      </c>
    </row>
    <row r="295">
      <c r="A295" t="n">
        <v>294</v>
      </c>
      <c r="B295" s="1" t="n">
        <v>45069</v>
      </c>
      <c r="C295" s="2" t="n">
        <v>0.5536226851851852</v>
      </c>
      <c r="D295" t="n">
        <v>292</v>
      </c>
      <c r="E295" s="5" t="inlineStr">
        <is>
          <t>FSW26PE</t>
        </is>
      </c>
      <c r="F295" t="n">
        <v>0</v>
      </c>
    </row>
    <row r="296">
      <c r="A296" t="n">
        <v>295</v>
      </c>
      <c r="B296" s="1" t="n">
        <v>45069</v>
      </c>
      <c r="C296" s="2" t="n">
        <v>0.5539814814814815</v>
      </c>
      <c r="D296" t="n">
        <v>293</v>
      </c>
      <c r="E296" s="5" t="inlineStr">
        <is>
          <t>LRA34750</t>
        </is>
      </c>
      <c r="F296" t="n">
        <v>0</v>
      </c>
    </row>
    <row r="297">
      <c r="A297" t="n">
        <v>296</v>
      </c>
      <c r="B297" s="1" t="n">
        <v>45069</v>
      </c>
      <c r="C297" s="2" t="n">
        <v>0.5540162037037037</v>
      </c>
      <c r="D297" t="n">
        <v>294</v>
      </c>
      <c r="E297" s="5" t="inlineStr">
        <is>
          <t>PMI16489</t>
        </is>
      </c>
      <c r="F297" t="n">
        <v>0</v>
      </c>
    </row>
    <row r="298">
      <c r="A298" t="n">
        <v>297</v>
      </c>
      <c r="B298" s="1" t="n">
        <v>45069</v>
      </c>
      <c r="C298" s="2" t="n">
        <v>0.554212962962963</v>
      </c>
      <c r="D298" t="n">
        <v>295</v>
      </c>
      <c r="E298" s="5" t="inlineStr">
        <is>
          <t>PZ587VY</t>
        </is>
      </c>
      <c r="F298" t="n">
        <v>0</v>
      </c>
    </row>
    <row r="299">
      <c r="A299" t="n">
        <v>298</v>
      </c>
      <c r="B299" s="1" t="n">
        <v>45069</v>
      </c>
      <c r="C299" s="2" t="n">
        <v>0.5542824074074074</v>
      </c>
      <c r="D299" t="n">
        <v>296</v>
      </c>
      <c r="E299" s="5" t="inlineStr">
        <is>
          <t>WGM3566H</t>
        </is>
      </c>
      <c r="F299" t="n">
        <v>0</v>
      </c>
    </row>
    <row r="300">
      <c r="A300" t="n">
        <v>299</v>
      </c>
      <c r="B300" s="1" t="n">
        <v>45069</v>
      </c>
      <c r="C300" s="2" t="n">
        <v>0.5543055555555556</v>
      </c>
      <c r="D300" t="n">
        <v>297</v>
      </c>
      <c r="E300" s="5" t="inlineStr">
        <is>
          <t>FSU28367</t>
        </is>
      </c>
      <c r="F300" t="n">
        <v>0</v>
      </c>
    </row>
    <row r="301">
      <c r="A301" t="n">
        <v>300</v>
      </c>
      <c r="B301" s="1" t="n">
        <v>45069</v>
      </c>
      <c r="C301" s="2" t="n">
        <v>0.5543171296296296</v>
      </c>
      <c r="D301" t="n">
        <v>298</v>
      </c>
      <c r="E301" s="5" t="inlineStr">
        <is>
          <t>BKL29759</t>
        </is>
      </c>
      <c r="F301" t="n">
        <v>0</v>
      </c>
    </row>
    <row r="302">
      <c r="A302" t="n">
        <v>301</v>
      </c>
      <c r="B302" s="1" t="n">
        <v>45069</v>
      </c>
      <c r="C302" s="2" t="n">
        <v>0.5546180555555555</v>
      </c>
      <c r="D302" t="n">
        <v>299</v>
      </c>
      <c r="E302" s="5" t="inlineStr">
        <is>
          <t>FSWCV39</t>
        </is>
      </c>
      <c r="F302" t="n">
        <v>0</v>
      </c>
    </row>
    <row r="303">
      <c r="A303" t="n">
        <v>302</v>
      </c>
      <c r="B303" s="1" t="n">
        <v>45069</v>
      </c>
      <c r="C303" s="2" t="n">
        <v>0.5546643518518518</v>
      </c>
      <c r="D303" t="n">
        <v>300</v>
      </c>
      <c r="E303" s="5" t="inlineStr">
        <is>
          <t>FSWRH79</t>
        </is>
      </c>
      <c r="F303" t="n">
        <v>0</v>
      </c>
    </row>
    <row r="304">
      <c r="A304" t="n">
        <v>303</v>
      </c>
      <c r="B304" s="1" t="n">
        <v>45069</v>
      </c>
      <c r="C304" s="2" t="n">
        <v>0.5547222222222222</v>
      </c>
      <c r="D304" t="n">
        <v>301</v>
      </c>
      <c r="E304" s="5" t="inlineStr">
        <is>
          <t>PO320TE</t>
        </is>
      </c>
      <c r="F304" t="n">
        <v>0</v>
      </c>
    </row>
    <row r="305">
      <c r="A305" t="n">
        <v>304</v>
      </c>
      <c r="B305" s="1" t="n">
        <v>45069</v>
      </c>
      <c r="C305" s="2" t="n">
        <v>0.5549537037037037</v>
      </c>
      <c r="D305" t="n">
        <v>302</v>
      </c>
      <c r="E305" s="5" t="inlineStr">
        <is>
          <t>FSWHM38</t>
        </is>
      </c>
      <c r="F305" t="n">
        <v>0</v>
      </c>
    </row>
    <row r="306">
      <c r="A306" t="n">
        <v>305</v>
      </c>
      <c r="B306" s="1" t="n">
        <v>45069</v>
      </c>
      <c r="C306" s="2" t="n">
        <v>0.5551851851851852</v>
      </c>
      <c r="D306" t="n">
        <v>303</v>
      </c>
      <c r="E306" s="5" t="inlineStr">
        <is>
          <t>WPR3187N</t>
        </is>
      </c>
      <c r="F306" t="n">
        <v>0</v>
      </c>
    </row>
    <row r="307">
      <c r="A307" t="n">
        <v>306</v>
      </c>
      <c r="B307" s="1" t="n">
        <v>45069</v>
      </c>
      <c r="C307" s="2" t="n">
        <v>0.5552546296296297</v>
      </c>
      <c r="D307" t="n">
        <v>304</v>
      </c>
      <c r="E307" s="5" t="inlineStr">
        <is>
          <t>WPZ35002</t>
        </is>
      </c>
      <c r="F307" t="n">
        <v>0</v>
      </c>
    </row>
    <row r="308">
      <c r="A308" t="n">
        <v>307</v>
      </c>
      <c r="B308" s="1" t="n">
        <v>45069</v>
      </c>
      <c r="C308" s="2" t="n">
        <v>0.5552777777777778</v>
      </c>
      <c r="D308" t="n">
        <v>305</v>
      </c>
      <c r="E308" s="5" t="inlineStr">
        <is>
          <t>DZL13363</t>
        </is>
      </c>
      <c r="F308" t="n">
        <v>0</v>
      </c>
    </row>
    <row r="309">
      <c r="A309" t="n">
        <v>308</v>
      </c>
      <c r="B309" s="1" t="n">
        <v>45069</v>
      </c>
      <c r="C309" s="2" t="n">
        <v>0.5553009259259259</v>
      </c>
      <c r="D309" t="n">
        <v>306</v>
      </c>
      <c r="E309" s="5" t="inlineStr">
        <is>
          <t>PWR366FU</t>
        </is>
      </c>
      <c r="F309" t="n">
        <v>0</v>
      </c>
    </row>
    <row r="310">
      <c r="A310" t="n">
        <v>309</v>
      </c>
      <c r="B310" s="1" t="n">
        <v>45069</v>
      </c>
      <c r="C310" s="2" t="n">
        <v>0.5553587962962963</v>
      </c>
      <c r="D310" t="n">
        <v>307</v>
      </c>
      <c r="E310" s="5" t="inlineStr">
        <is>
          <t>FZ2148R</t>
        </is>
      </c>
      <c r="F310" t="n">
        <v>0</v>
      </c>
    </row>
    <row r="311">
      <c r="A311" t="n">
        <v>310</v>
      </c>
      <c r="B311" s="1" t="n">
        <v>45069</v>
      </c>
      <c r="C311" s="2" t="n">
        <v>0.5554513888888889</v>
      </c>
      <c r="D311" t="n">
        <v>308</v>
      </c>
      <c r="E311" s="5" t="inlineStr">
        <is>
          <t>FSWNW03</t>
        </is>
      </c>
      <c r="F311" t="n">
        <v>0</v>
      </c>
    </row>
    <row r="312">
      <c r="A312" t="n">
        <v>311</v>
      </c>
      <c r="B312" s="1" t="n">
        <v>45069</v>
      </c>
      <c r="C312" s="2" t="n">
        <v>0.5554976851851852</v>
      </c>
      <c r="D312" t="n">
        <v>309</v>
      </c>
      <c r="E312" s="5" t="inlineStr">
        <is>
          <t>PSZ44810</t>
        </is>
      </c>
      <c r="F312" t="n">
        <v>0</v>
      </c>
    </row>
    <row r="313">
      <c r="A313" t="n">
        <v>312</v>
      </c>
      <c r="B313" s="1" t="n">
        <v>45069</v>
      </c>
      <c r="C313" s="2" t="n">
        <v>0.5555671296296296</v>
      </c>
      <c r="D313" t="n">
        <v>310</v>
      </c>
      <c r="E313" s="5" t="inlineStr">
        <is>
          <t>WL9650P</t>
        </is>
      </c>
      <c r="F313" t="n">
        <v>0</v>
      </c>
    </row>
    <row r="314">
      <c r="A314" t="n">
        <v>313</v>
      </c>
      <c r="B314" s="1" t="n">
        <v>45069</v>
      </c>
      <c r="C314" s="2" t="n">
        <v>0.5556828703703703</v>
      </c>
      <c r="D314" t="n">
        <v>311</v>
      </c>
      <c r="E314" s="5" t="inlineStr">
        <is>
          <t>WGM89672</t>
        </is>
      </c>
      <c r="F314" t="n">
        <v>0</v>
      </c>
    </row>
    <row r="315">
      <c r="A315" t="n">
        <v>314</v>
      </c>
      <c r="B315" s="1" t="n">
        <v>45069</v>
      </c>
      <c r="C315" s="2" t="n">
        <v>0.5557175925925926</v>
      </c>
      <c r="D315" t="n">
        <v>312</v>
      </c>
      <c r="E315" s="5" t="inlineStr">
        <is>
          <t>FSWRP19</t>
        </is>
      </c>
      <c r="F315" t="n">
        <v>0</v>
      </c>
    </row>
    <row r="316">
      <c r="A316" t="n">
        <v>315</v>
      </c>
      <c r="B316" s="1" t="n">
        <v>45069</v>
      </c>
      <c r="C316" s="2" t="n">
        <v>0.5558101851851852</v>
      </c>
      <c r="D316" t="n">
        <v>313</v>
      </c>
      <c r="E316" s="5" t="inlineStr">
        <is>
          <t>FSWRA08</t>
        </is>
      </c>
      <c r="F316" t="n">
        <v>0</v>
      </c>
    </row>
    <row r="317">
      <c r="A317" t="n">
        <v>316</v>
      </c>
      <c r="B317" s="1" t="n">
        <v>45069</v>
      </c>
      <c r="C317" s="2" t="n">
        <v>0.5558680555555555</v>
      </c>
      <c r="D317" t="n">
        <v>314</v>
      </c>
      <c r="E317" s="5" t="inlineStr">
        <is>
          <t>FSWMX43</t>
        </is>
      </c>
      <c r="F317" t="n">
        <v>0</v>
      </c>
    </row>
    <row r="318">
      <c r="A318" t="n">
        <v>317</v>
      </c>
      <c r="B318" s="1" t="n">
        <v>45069</v>
      </c>
      <c r="C318" s="2" t="n">
        <v>0.5560300925925926</v>
      </c>
      <c r="D318" t="n">
        <v>315</v>
      </c>
      <c r="E318" s="5" t="inlineStr">
        <is>
          <t>FSWMA12</t>
        </is>
      </c>
      <c r="F318" t="n">
        <v>0</v>
      </c>
    </row>
    <row r="319">
      <c r="A319" t="n">
        <v>318</v>
      </c>
      <c r="B319" s="1" t="n">
        <v>45069</v>
      </c>
      <c r="C319" s="2" t="n">
        <v>0.5560763888888889</v>
      </c>
      <c r="D319" t="n">
        <v>316</v>
      </c>
      <c r="E319" s="5" t="inlineStr">
        <is>
          <t>WZ233AM</t>
        </is>
      </c>
      <c r="F319" t="n">
        <v>0</v>
      </c>
    </row>
    <row r="320">
      <c r="A320" t="n">
        <v>319</v>
      </c>
      <c r="B320" s="1" t="n">
        <v>45069</v>
      </c>
      <c r="C320" s="2" t="n">
        <v>0.5569328703703704</v>
      </c>
      <c r="D320" t="n">
        <v>317</v>
      </c>
      <c r="E320" s="5" t="inlineStr">
        <is>
          <t>WLS28629</t>
        </is>
      </c>
      <c r="F320" t="n">
        <v>0</v>
      </c>
    </row>
    <row r="321">
      <c r="A321" t="n">
        <v>320</v>
      </c>
      <c r="B321" s="1" t="n">
        <v>45069</v>
      </c>
      <c r="C321" s="2" t="n">
        <v>0.5570023148148148</v>
      </c>
      <c r="D321" t="n">
        <v>318</v>
      </c>
      <c r="E321" s="5" t="inlineStr">
        <is>
          <t>FSWHL91</t>
        </is>
      </c>
      <c r="F321" t="n">
        <v>0</v>
      </c>
    </row>
    <row r="322">
      <c r="A322" t="n">
        <v>321</v>
      </c>
      <c r="B322" s="1" t="n">
        <v>45069</v>
      </c>
      <c r="C322" s="2" t="n">
        <v>0.5572106481481481</v>
      </c>
      <c r="D322" t="n">
        <v>319</v>
      </c>
      <c r="E322" s="5" t="inlineStr">
        <is>
          <t>FSW93VS</t>
        </is>
      </c>
      <c r="F322" t="n">
        <v>0</v>
      </c>
    </row>
    <row r="323">
      <c r="A323" t="n">
        <v>322</v>
      </c>
      <c r="B323" s="1" t="n">
        <v>45069</v>
      </c>
      <c r="C323" s="2" t="n">
        <v>0.5572222222222222</v>
      </c>
      <c r="D323" t="n">
        <v>320</v>
      </c>
      <c r="E323" s="5" t="inlineStr">
        <is>
          <t>NO881AG</t>
        </is>
      </c>
      <c r="F323" t="n">
        <v>0</v>
      </c>
    </row>
    <row r="324">
      <c r="A324" t="n">
        <v>323</v>
      </c>
      <c r="B324" s="1" t="n">
        <v>45069</v>
      </c>
      <c r="C324" s="2" t="n">
        <v>0.5573148148148148</v>
      </c>
      <c r="D324" t="n">
        <v>321</v>
      </c>
      <c r="E324" s="5" t="inlineStr">
        <is>
          <t>GDA10167</t>
        </is>
      </c>
      <c r="F324" t="n">
        <v>0</v>
      </c>
    </row>
    <row r="325">
      <c r="A325" t="n">
        <v>324</v>
      </c>
      <c r="B325" s="1" t="n">
        <v>45069</v>
      </c>
      <c r="C325" s="2" t="n">
        <v>0.557337962962963</v>
      </c>
      <c r="D325" t="n">
        <v>322</v>
      </c>
      <c r="E325" s="5" t="inlineStr">
        <is>
          <t>WE5W544</t>
        </is>
      </c>
      <c r="F325" t="n">
        <v>0</v>
      </c>
    </row>
    <row r="326">
      <c r="A326" t="n">
        <v>325</v>
      </c>
      <c r="B326" s="1" t="n">
        <v>45069</v>
      </c>
      <c r="C326" s="2" t="n">
        <v>0.5577199074074074</v>
      </c>
      <c r="D326" t="n">
        <v>323</v>
      </c>
      <c r="E326" s="5" t="inlineStr">
        <is>
          <t>FSW80XP</t>
        </is>
      </c>
      <c r="F326" t="n">
        <v>0</v>
      </c>
    </row>
    <row r="327">
      <c r="A327" t="n">
        <v>326</v>
      </c>
      <c r="B327" s="1" t="n">
        <v>45069</v>
      </c>
      <c r="C327" s="2" t="n">
        <v>0.5577777777777778</v>
      </c>
      <c r="D327" t="n">
        <v>324</v>
      </c>
      <c r="E327" s="5" t="inlineStr">
        <is>
          <t>FSWNX01</t>
        </is>
      </c>
      <c r="F327" t="n">
        <v>0</v>
      </c>
    </row>
    <row r="328">
      <c r="A328" t="n">
        <v>327</v>
      </c>
      <c r="B328" s="1" t="n">
        <v>45069</v>
      </c>
      <c r="C328" s="2" t="n">
        <v>0.5578009259259259</v>
      </c>
      <c r="D328" t="n">
        <v>325</v>
      </c>
      <c r="E328" s="5" t="inlineStr">
        <is>
          <t>FSW03RA</t>
        </is>
      </c>
      <c r="F328" t="n">
        <v>0</v>
      </c>
    </row>
    <row r="329">
      <c r="A329" t="n">
        <v>328</v>
      </c>
      <c r="B329" s="1" t="n">
        <v>45069</v>
      </c>
      <c r="C329" s="2" t="n">
        <v>0.5578819444444445</v>
      </c>
      <c r="D329" t="n">
        <v>326</v>
      </c>
      <c r="E329" s="5" t="inlineStr">
        <is>
          <t>WD0810R</t>
        </is>
      </c>
      <c r="F329" t="n">
        <v>0</v>
      </c>
    </row>
    <row r="330">
      <c r="A330" t="n">
        <v>329</v>
      </c>
      <c r="B330" s="1" t="n">
        <v>45069</v>
      </c>
      <c r="C330" s="2" t="n">
        <v>0.557974537037037</v>
      </c>
      <c r="D330" t="n">
        <v>327</v>
      </c>
      <c r="E330" s="5" t="inlineStr">
        <is>
          <t>PL7551E</t>
        </is>
      </c>
      <c r="F330" t="n">
        <v>0</v>
      </c>
    </row>
    <row r="331">
      <c r="A331" t="n">
        <v>330</v>
      </c>
      <c r="B331" s="1" t="n">
        <v>45069</v>
      </c>
      <c r="C331" s="2" t="n">
        <v>0.5580092592592593</v>
      </c>
      <c r="D331" t="n">
        <v>328</v>
      </c>
      <c r="E331" s="5" t="inlineStr">
        <is>
          <t>PTU7362F</t>
        </is>
      </c>
      <c r="F331" t="n">
        <v>0</v>
      </c>
    </row>
    <row r="332">
      <c r="A332" t="n">
        <v>331</v>
      </c>
      <c r="B332" s="1" t="n">
        <v>45069</v>
      </c>
      <c r="C332" s="2" t="n">
        <v>0.5580324074074074</v>
      </c>
      <c r="D332" t="n">
        <v>329</v>
      </c>
      <c r="E332" s="5" t="inlineStr">
        <is>
          <t>GDA57482</t>
        </is>
      </c>
      <c r="F332" t="n">
        <v>0</v>
      </c>
    </row>
    <row r="333">
      <c r="A333" t="n">
        <v>332</v>
      </c>
      <c r="B333" s="1" t="n">
        <v>45069</v>
      </c>
      <c r="C333" s="2" t="n">
        <v>0.5580787037037037</v>
      </c>
      <c r="D333" t="n">
        <v>330</v>
      </c>
      <c r="E333" s="5" t="inlineStr">
        <is>
          <t>FSWHM07</t>
        </is>
      </c>
      <c r="F333" t="n">
        <v>0</v>
      </c>
    </row>
    <row r="334">
      <c r="A334" t="n">
        <v>333</v>
      </c>
      <c r="B334" s="1" t="n">
        <v>45069</v>
      </c>
      <c r="C334" s="2" t="n">
        <v>0.5582986111111111</v>
      </c>
      <c r="D334" t="n">
        <v>331</v>
      </c>
      <c r="E334" s="5" t="inlineStr">
        <is>
          <t>DGL28054</t>
        </is>
      </c>
      <c r="F334" t="n">
        <v>0</v>
      </c>
    </row>
    <row r="335">
      <c r="A335" t="n">
        <v>334</v>
      </c>
      <c r="B335" s="1" t="n">
        <v>45069</v>
      </c>
      <c r="C335" s="2" t="n">
        <v>0.5583564814814815</v>
      </c>
      <c r="D335" t="n">
        <v>332</v>
      </c>
      <c r="E335" s="5" t="inlineStr">
        <is>
          <t>FWS7L18</t>
        </is>
      </c>
      <c r="F335" t="n">
        <v>0</v>
      </c>
    </row>
    <row r="336">
      <c r="A336" t="n">
        <v>335</v>
      </c>
      <c r="B336" s="1" t="n">
        <v>45069</v>
      </c>
      <c r="C336" s="2" t="n">
        <v>0.5584606481481481</v>
      </c>
      <c r="D336" t="n">
        <v>333</v>
      </c>
      <c r="E336" s="5" t="inlineStr">
        <is>
          <t>FSWR326</t>
        </is>
      </c>
      <c r="F336" t="n">
        <v>0</v>
      </c>
    </row>
    <row r="337">
      <c r="A337" t="n">
        <v>336</v>
      </c>
      <c r="B337" s="1" t="n">
        <v>45069</v>
      </c>
      <c r="C337" s="2" t="n">
        <v>0.5584837962962963</v>
      </c>
      <c r="D337" t="n">
        <v>334</v>
      </c>
      <c r="E337" s="5" t="inlineStr">
        <is>
          <t>FSWJY69</t>
        </is>
      </c>
      <c r="F337" t="n">
        <v>0</v>
      </c>
    </row>
    <row r="338">
      <c r="A338" t="n">
        <v>337</v>
      </c>
      <c r="B338" s="1" t="n">
        <v>45069</v>
      </c>
      <c r="C338" s="2" t="n">
        <v>0.5585185185185185</v>
      </c>
      <c r="D338" t="n">
        <v>335</v>
      </c>
      <c r="E338" s="5" t="inlineStr">
        <is>
          <t>FSWPR27</t>
        </is>
      </c>
      <c r="F338" t="n">
        <v>0</v>
      </c>
    </row>
    <row r="339">
      <c r="A339" t="n">
        <v>338</v>
      </c>
      <c r="B339" s="1" t="n">
        <v>45069</v>
      </c>
      <c r="C339" s="2" t="n">
        <v>0.5585532407407408</v>
      </c>
      <c r="D339" t="n">
        <v>336</v>
      </c>
      <c r="E339" s="5" t="inlineStr">
        <is>
          <t>FZ2096G</t>
        </is>
      </c>
      <c r="F339" t="n">
        <v>0</v>
      </c>
    </row>
    <row r="340">
      <c r="A340" t="n">
        <v>339</v>
      </c>
      <c r="B340" s="1" t="n">
        <v>45069</v>
      </c>
      <c r="C340" s="2" t="n">
        <v>0.558587962962963</v>
      </c>
      <c r="D340" t="n">
        <v>337</v>
      </c>
      <c r="E340" s="5" t="inlineStr">
        <is>
          <t>CT376AC</t>
        </is>
      </c>
      <c r="F340" t="n">
        <v>0</v>
      </c>
    </row>
    <row r="341">
      <c r="A341" t="n">
        <v>340</v>
      </c>
      <c r="B341" s="1" t="n">
        <v>45069</v>
      </c>
      <c r="C341" s="2" t="n">
        <v>0.5586111111111111</v>
      </c>
      <c r="D341" t="n">
        <v>338</v>
      </c>
      <c r="E341" s="5" t="inlineStr">
        <is>
          <t>FSU25007</t>
        </is>
      </c>
      <c r="F341" t="n">
        <v>0</v>
      </c>
    </row>
    <row r="342">
      <c r="A342" t="n">
        <v>341</v>
      </c>
      <c r="B342" s="1" t="n">
        <v>45069</v>
      </c>
      <c r="C342" s="2" t="n">
        <v>0.5586458333333333</v>
      </c>
      <c r="D342" t="n">
        <v>339</v>
      </c>
      <c r="E342" s="5" t="inlineStr">
        <is>
          <t>FMI02961</t>
        </is>
      </c>
      <c r="F342" t="n">
        <v>0</v>
      </c>
    </row>
    <row r="343">
      <c r="A343" t="n">
        <v>342</v>
      </c>
      <c r="B343" s="1" t="n">
        <v>45069</v>
      </c>
      <c r="C343" s="2" t="n">
        <v>0.5588078703703704</v>
      </c>
      <c r="D343" t="n">
        <v>340</v>
      </c>
      <c r="E343" s="5" t="inlineStr">
        <is>
          <t>GKW5RP5</t>
        </is>
      </c>
      <c r="F343" t="n">
        <v>0</v>
      </c>
    </row>
    <row r="344">
      <c r="A344" t="n">
        <v>343</v>
      </c>
      <c r="B344" s="1" t="n">
        <v>45069</v>
      </c>
      <c r="C344" s="2" t="n">
        <v>0.5588425925925926</v>
      </c>
      <c r="D344" t="n">
        <v>341</v>
      </c>
      <c r="E344" s="5" t="inlineStr">
        <is>
          <t>FSWRP62</t>
        </is>
      </c>
      <c r="F344" t="n">
        <v>0</v>
      </c>
    </row>
    <row r="345">
      <c r="A345" t="n">
        <v>344</v>
      </c>
      <c r="B345" s="1" t="n">
        <v>45069</v>
      </c>
      <c r="C345" s="2" t="n">
        <v>0.5591203703703703</v>
      </c>
      <c r="D345" t="n">
        <v>342</v>
      </c>
      <c r="E345" s="5" t="inlineStr">
        <is>
          <t>G0RT60</t>
        </is>
      </c>
      <c r="F345" t="n">
        <v>1</v>
      </c>
    </row>
    <row r="346">
      <c r="A346" t="n">
        <v>345</v>
      </c>
      <c r="B346" s="1" t="n">
        <v>45069</v>
      </c>
      <c r="C346" s="2" t="n">
        <v>0.5591666666666667</v>
      </c>
      <c r="D346" t="n">
        <v>343</v>
      </c>
      <c r="E346" s="5" t="inlineStr">
        <is>
          <t>DPL27WF</t>
        </is>
      </c>
      <c r="F346" t="n">
        <v>0</v>
      </c>
    </row>
    <row r="347">
      <c r="A347" t="n">
        <v>346</v>
      </c>
      <c r="B347" s="1" t="n">
        <v>45069</v>
      </c>
      <c r="C347" s="2" t="n">
        <v>0.5591666666666667</v>
      </c>
      <c r="D347" t="n">
        <v>344</v>
      </c>
      <c r="E347" s="5" t="inlineStr">
        <is>
          <t>FSU10182</t>
        </is>
      </c>
      <c r="F347" t="n">
        <v>0</v>
      </c>
    </row>
    <row r="348">
      <c r="A348" t="n">
        <v>347</v>
      </c>
      <c r="B348" s="1" t="n">
        <v>45069</v>
      </c>
      <c r="C348" s="2" t="n">
        <v>0.5591782407407407</v>
      </c>
      <c r="D348" t="n">
        <v>345</v>
      </c>
      <c r="E348" s="5" t="inlineStr">
        <is>
          <t>PJA07528</t>
        </is>
      </c>
      <c r="F348" t="n">
        <v>0</v>
      </c>
    </row>
    <row r="349">
      <c r="A349" t="n">
        <v>348</v>
      </c>
      <c r="B349" s="1" t="n">
        <v>45069</v>
      </c>
      <c r="C349" s="2" t="n">
        <v>0.559224537037037</v>
      </c>
      <c r="D349" t="n">
        <v>346</v>
      </c>
      <c r="E349" s="5" t="inlineStr">
        <is>
          <t>ZDR51317</t>
        </is>
      </c>
      <c r="F349" t="n">
        <v>0</v>
      </c>
    </row>
    <row r="350">
      <c r="A350" t="n">
        <v>349</v>
      </c>
      <c r="B350" s="1" t="n">
        <v>45069</v>
      </c>
      <c r="C350" s="2" t="n">
        <v>0.5592592592592592</v>
      </c>
      <c r="D350" t="n">
        <v>347</v>
      </c>
      <c r="E350" s="5" t="inlineStr">
        <is>
          <t>FZ7256K</t>
        </is>
      </c>
      <c r="F350" t="n">
        <v>0</v>
      </c>
    </row>
    <row r="351">
      <c r="A351" t="n">
        <v>350</v>
      </c>
      <c r="B351" s="1" t="n">
        <v>45069</v>
      </c>
      <c r="C351" s="2" t="n">
        <v>0.5593287037037037</v>
      </c>
      <c r="D351" t="inlineStr">
        <is>
          <t>x</t>
        </is>
      </c>
      <c r="E351" s="5" t="n"/>
      <c r="F351" t="inlineStr">
        <is>
          <t>x</t>
        </is>
      </c>
      <c r="G351" t="inlineStr">
        <is>
          <t>nieuwzgledniony</t>
        </is>
      </c>
    </row>
    <row r="352">
      <c r="A352" t="n">
        <v>351</v>
      </c>
      <c r="B352" s="1" t="n">
        <v>45069</v>
      </c>
      <c r="C352" s="2" t="n">
        <v>0.5594097222222222</v>
      </c>
      <c r="D352" t="n">
        <v>348</v>
      </c>
      <c r="E352" s="5" t="inlineStr">
        <is>
          <t>POB00833</t>
        </is>
      </c>
      <c r="F352" t="n">
        <v>0</v>
      </c>
    </row>
    <row r="353">
      <c r="A353" t="n">
        <v>352</v>
      </c>
      <c r="B353" s="1" t="n">
        <v>45069</v>
      </c>
      <c r="C353" s="2" t="n">
        <v>0.5597800925925925</v>
      </c>
      <c r="D353" t="n">
        <v>349</v>
      </c>
      <c r="E353" s="5" t="inlineStr">
        <is>
          <t>WP8937L</t>
        </is>
      </c>
      <c r="F353" t="n">
        <v>0</v>
      </c>
    </row>
    <row r="354">
      <c r="A354" t="n">
        <v>353</v>
      </c>
      <c r="B354" s="1" t="n">
        <v>45069</v>
      </c>
      <c r="C354" s="2" t="n">
        <v>0.5600925925925926</v>
      </c>
      <c r="D354" t="n">
        <v>350</v>
      </c>
      <c r="E354" s="5" t="inlineStr">
        <is>
          <t>FZ7097N</t>
        </is>
      </c>
      <c r="F354" t="n">
        <v>0</v>
      </c>
    </row>
    <row r="355">
      <c r="A355" t="n">
        <v>354</v>
      </c>
      <c r="B355" s="1" t="n">
        <v>45069</v>
      </c>
      <c r="C355" s="2" t="n">
        <v>0.5601388888888889</v>
      </c>
      <c r="D355" t="n">
        <v>351</v>
      </c>
      <c r="E355" s="5" t="inlineStr">
        <is>
          <t>BOK1999</t>
        </is>
      </c>
      <c r="F355" t="n">
        <v>0</v>
      </c>
    </row>
    <row r="356">
      <c r="A356" t="n">
        <v>355</v>
      </c>
      <c r="B356" s="1" t="n">
        <v>45069</v>
      </c>
      <c r="C356" s="2" t="n">
        <v>0.5602662037037037</v>
      </c>
      <c r="D356" t="n">
        <v>352</v>
      </c>
      <c r="E356" s="5" t="inlineStr">
        <is>
          <t>PKN91416</t>
        </is>
      </c>
      <c r="F356" t="n">
        <v>0</v>
      </c>
    </row>
    <row r="357">
      <c r="A357" t="n">
        <v>356</v>
      </c>
      <c r="B357" s="1" t="n">
        <v>45069</v>
      </c>
      <c r="C357" s="2" t="n">
        <v>0.5602893518518518</v>
      </c>
      <c r="D357" t="n">
        <v>353</v>
      </c>
      <c r="E357" s="5" t="inlineStr">
        <is>
          <t>FSW42MN</t>
        </is>
      </c>
      <c r="F357" t="n">
        <v>0</v>
      </c>
    </row>
    <row r="358">
      <c r="A358" t="n">
        <v>357</v>
      </c>
      <c r="B358" s="1" t="n">
        <v>45069</v>
      </c>
      <c r="C358" s="2" t="n">
        <v>0.5604050925925926</v>
      </c>
      <c r="D358" t="n">
        <v>354</v>
      </c>
      <c r="E358" s="5" t="inlineStr">
        <is>
          <t>FSWPM46</t>
        </is>
      </c>
      <c r="F358" t="n">
        <v>0</v>
      </c>
    </row>
    <row r="359">
      <c r="A359" t="n">
        <v>358</v>
      </c>
      <c r="B359" s="1" t="n">
        <v>45069</v>
      </c>
      <c r="C359" s="2" t="n">
        <v>0.5604861111111111</v>
      </c>
      <c r="D359" t="n">
        <v>355</v>
      </c>
      <c r="E359" s="5" t="inlineStr">
        <is>
          <t>FZI61617</t>
        </is>
      </c>
      <c r="F359" t="n">
        <v>0</v>
      </c>
    </row>
    <row r="360">
      <c r="A360" t="n">
        <v>359</v>
      </c>
      <c r="B360" s="1" t="n">
        <v>45069</v>
      </c>
      <c r="C360" s="2" t="n">
        <v>0.5605902777777778</v>
      </c>
      <c r="D360" t="n">
        <v>356</v>
      </c>
      <c r="E360" s="5" t="inlineStr">
        <is>
          <t>FG6021K</t>
        </is>
      </c>
      <c r="F360" t="n">
        <v>0</v>
      </c>
    </row>
    <row r="361">
      <c r="A361" t="n">
        <v>360</v>
      </c>
      <c r="B361" s="1" t="n">
        <v>45069</v>
      </c>
      <c r="C361" s="2" t="n">
        <v>0.5606365740740741</v>
      </c>
      <c r="D361" t="n">
        <v>357</v>
      </c>
      <c r="E361" s="5" t="inlineStr">
        <is>
          <t>FSU12321</t>
        </is>
      </c>
      <c r="F361" t="n">
        <v>0</v>
      </c>
    </row>
    <row r="362">
      <c r="A362" t="n">
        <v>361</v>
      </c>
      <c r="B362" s="1" t="n">
        <v>45069</v>
      </c>
      <c r="C362" s="2" t="n">
        <v>0.5608449074074074</v>
      </c>
      <c r="D362" t="n">
        <v>358</v>
      </c>
      <c r="E362" s="5" t="inlineStr">
        <is>
          <t>NOL1614E</t>
        </is>
      </c>
      <c r="F362" t="n">
        <v>0</v>
      </c>
    </row>
    <row r="363">
      <c r="A363" t="n">
        <v>362</v>
      </c>
      <c r="B363" s="1" t="n">
        <v>45069</v>
      </c>
      <c r="C363" s="2" t="n">
        <v>0.5609027777777778</v>
      </c>
      <c r="D363" t="n">
        <v>359</v>
      </c>
      <c r="E363" s="5" t="inlineStr">
        <is>
          <t>WGM3515H</t>
        </is>
      </c>
      <c r="F363" t="n">
        <v>0</v>
      </c>
    </row>
    <row r="364">
      <c r="A364" t="n">
        <v>363</v>
      </c>
      <c r="B364" s="1" t="n">
        <v>45069</v>
      </c>
      <c r="C364" s="2" t="n">
        <v>0.5612268518518518</v>
      </c>
      <c r="D364" t="n">
        <v>360</v>
      </c>
      <c r="E364" s="5" t="inlineStr">
        <is>
          <t>NNI22886</t>
        </is>
      </c>
      <c r="F364" t="n">
        <v>0</v>
      </c>
    </row>
    <row r="365">
      <c r="A365" t="n">
        <v>364</v>
      </c>
      <c r="B365" s="1" t="n">
        <v>45069</v>
      </c>
      <c r="C365" s="2" t="n">
        <v>0.5612847222222223</v>
      </c>
      <c r="D365" t="n">
        <v>361</v>
      </c>
      <c r="E365" s="5" t="inlineStr">
        <is>
          <t>PGO34684</t>
        </is>
      </c>
      <c r="F365" t="n">
        <v>0</v>
      </c>
    </row>
    <row r="366">
      <c r="A366" t="n">
        <v>365</v>
      </c>
      <c r="B366" s="1" t="n">
        <v>45069</v>
      </c>
      <c r="C366" s="2" t="n">
        <v>0.561412037037037</v>
      </c>
      <c r="D366" t="n">
        <v>362</v>
      </c>
      <c r="E366" s="5" t="inlineStr">
        <is>
          <t>PY25509</t>
        </is>
      </c>
      <c r="F366" t="n">
        <v>0</v>
      </c>
    </row>
    <row r="367">
      <c r="A367" t="n">
        <v>366</v>
      </c>
      <c r="B367" s="1" t="n">
        <v>45069</v>
      </c>
      <c r="C367" s="2" t="n">
        <v>0.5614351851851852</v>
      </c>
      <c r="D367" t="n">
        <v>363</v>
      </c>
      <c r="E367" s="5" t="inlineStr">
        <is>
          <t>DJ0795C</t>
        </is>
      </c>
      <c r="F367" t="n">
        <v>0</v>
      </c>
    </row>
    <row r="368">
      <c r="A368" t="n">
        <v>367</v>
      </c>
      <c r="B368" s="1" t="n">
        <v>45069</v>
      </c>
      <c r="C368" s="2" t="n">
        <v>0.5614583333333333</v>
      </c>
      <c r="D368" t="n">
        <v>364</v>
      </c>
      <c r="E368" s="5" t="inlineStr">
        <is>
          <t>DJEHV68</t>
        </is>
      </c>
      <c r="F368" t="n">
        <v>0</v>
      </c>
    </row>
    <row r="369">
      <c r="A369" t="n">
        <v>368</v>
      </c>
      <c r="B369" s="1" t="n">
        <v>45069</v>
      </c>
      <c r="C369" s="2" t="n">
        <v>0.5614814814814815</v>
      </c>
      <c r="D369" t="n">
        <v>365</v>
      </c>
      <c r="E369" s="5" t="inlineStr">
        <is>
          <t>FSW04KM</t>
        </is>
      </c>
      <c r="F369" t="n">
        <v>0</v>
      </c>
    </row>
    <row r="370">
      <c r="A370" t="n">
        <v>369</v>
      </c>
      <c r="B370" s="1" t="n">
        <v>45069</v>
      </c>
      <c r="C370" s="2" t="n">
        <v>0.5616435185185186</v>
      </c>
      <c r="D370" t="n">
        <v>366</v>
      </c>
      <c r="E370" s="5" t="inlineStr">
        <is>
          <t>WSC799AE</t>
        </is>
      </c>
      <c r="F370" t="n">
        <v>0</v>
      </c>
    </row>
    <row r="371">
      <c r="A371" t="n">
        <v>370</v>
      </c>
      <c r="B371" s="1" t="n">
        <v>45069</v>
      </c>
      <c r="C371" s="2" t="n">
        <v>0.5616666666666666</v>
      </c>
      <c r="D371" t="n">
        <v>367</v>
      </c>
      <c r="E371" s="5" t="inlineStr">
        <is>
          <t>WGM81173</t>
        </is>
      </c>
      <c r="F371" t="n">
        <v>0</v>
      </c>
    </row>
    <row r="372">
      <c r="A372" t="n">
        <v>371</v>
      </c>
      <c r="B372" s="1" t="n">
        <v>45069</v>
      </c>
      <c r="C372" s="2" t="n">
        <v>0.5617245370370371</v>
      </c>
      <c r="D372" t="n">
        <v>368</v>
      </c>
      <c r="E372" s="5" t="inlineStr">
        <is>
          <t>WPR0286P</t>
        </is>
      </c>
      <c r="F372" t="n">
        <v>0</v>
      </c>
    </row>
    <row r="373">
      <c r="A373" t="n">
        <v>372</v>
      </c>
      <c r="B373" s="1" t="n">
        <v>45069</v>
      </c>
      <c r="C373" s="2" t="n">
        <v>0.5619444444444445</v>
      </c>
      <c r="D373" t="n">
        <v>369</v>
      </c>
      <c r="E373" s="5" t="inlineStr">
        <is>
          <t>SK467PF</t>
        </is>
      </c>
      <c r="F373" t="n">
        <v>0</v>
      </c>
    </row>
    <row r="374">
      <c r="A374" t="n">
        <v>373</v>
      </c>
      <c r="B374" s="1" t="n">
        <v>45069</v>
      </c>
      <c r="C374" s="2" t="n">
        <v>0.5619907407407407</v>
      </c>
      <c r="D374" t="n">
        <v>370</v>
      </c>
      <c r="E374" s="5" t="inlineStr">
        <is>
          <t>AE2616KI</t>
        </is>
      </c>
      <c r="F374" t="n">
        <v>0</v>
      </c>
    </row>
    <row r="375">
      <c r="A375" t="n">
        <v>374</v>
      </c>
      <c r="B375" s="1" t="n">
        <v>45069</v>
      </c>
      <c r="C375" s="2" t="n">
        <v>0.5620138888888889</v>
      </c>
      <c r="D375" t="n">
        <v>371</v>
      </c>
      <c r="E375" s="5" t="inlineStr">
        <is>
          <t>FSWPC88</t>
        </is>
      </c>
      <c r="F375" t="n">
        <v>0</v>
      </c>
    </row>
    <row r="376">
      <c r="A376" t="n">
        <v>375</v>
      </c>
      <c r="B376" s="1" t="n">
        <v>45069</v>
      </c>
      <c r="C376" s="2" t="n">
        <v>0.562025462962963</v>
      </c>
      <c r="D376" t="n">
        <v>372</v>
      </c>
      <c r="E376" s="5" t="inlineStr">
        <is>
          <t>FSW50NU</t>
        </is>
      </c>
      <c r="F376" t="n">
        <v>0</v>
      </c>
    </row>
    <row r="377">
      <c r="A377" t="n">
        <v>376</v>
      </c>
      <c r="B377" s="1" t="n">
        <v>45069</v>
      </c>
      <c r="C377" s="2" t="n">
        <v>0.5622222222222222</v>
      </c>
      <c r="D377" t="n">
        <v>373</v>
      </c>
      <c r="E377" s="5" t="inlineStr">
        <is>
          <t>AC0700IH</t>
        </is>
      </c>
      <c r="F377" t="n">
        <v>0</v>
      </c>
    </row>
    <row r="378">
      <c r="A378" t="n">
        <v>377</v>
      </c>
      <c r="B378" s="1" t="n">
        <v>45069</v>
      </c>
      <c r="C378" s="2" t="n">
        <v>0.5622337962962963</v>
      </c>
      <c r="D378" t="n">
        <v>374</v>
      </c>
      <c r="E378" s="5" t="inlineStr">
        <is>
          <t>POB93734</t>
        </is>
      </c>
      <c r="F378" t="n">
        <v>0</v>
      </c>
    </row>
    <row r="379">
      <c r="A379" t="n">
        <v>378</v>
      </c>
      <c r="B379" s="1" t="n">
        <v>45069</v>
      </c>
      <c r="C379" s="2" t="n">
        <v>0.5622569444444444</v>
      </c>
      <c r="D379" t="n">
        <v>375</v>
      </c>
      <c r="E379" s="5" t="inlineStr">
        <is>
          <t>FSW40YC</t>
        </is>
      </c>
      <c r="F379" t="n">
        <v>0</v>
      </c>
    </row>
    <row r="380">
      <c r="A380" t="n">
        <v>379</v>
      </c>
      <c r="B380" s="1" t="n">
        <v>45069</v>
      </c>
      <c r="C380" s="2" t="n">
        <v>0.5622800925925926</v>
      </c>
      <c r="D380" t="n">
        <v>376</v>
      </c>
      <c r="E380" s="5" t="inlineStr">
        <is>
          <t>FSWNW84</t>
        </is>
      </c>
      <c r="F380" t="n">
        <v>0</v>
      </c>
    </row>
    <row r="381">
      <c r="A381" t="n">
        <v>380</v>
      </c>
      <c r="B381" s="1" t="n">
        <v>45069</v>
      </c>
      <c r="C381" s="2" t="n">
        <v>0.5626157407407407</v>
      </c>
      <c r="D381" t="n">
        <v>377</v>
      </c>
      <c r="E381" s="5" t="inlineStr">
        <is>
          <t>FSWPV84</t>
        </is>
      </c>
      <c r="F381" t="n">
        <v>0</v>
      </c>
    </row>
    <row r="382">
      <c r="A382" t="n">
        <v>381</v>
      </c>
      <c r="B382" s="1" t="n">
        <v>45069</v>
      </c>
      <c r="C382" s="2" t="n">
        <v>0.5628935185185185</v>
      </c>
      <c r="D382" t="n">
        <v>378</v>
      </c>
      <c r="E382" s="5" t="inlineStr">
        <is>
          <t>FSWRM11</t>
        </is>
      </c>
      <c r="F382" t="n">
        <v>0</v>
      </c>
    </row>
    <row r="383">
      <c r="A383" t="n">
        <v>382</v>
      </c>
      <c r="B383" s="1" t="n">
        <v>45069</v>
      </c>
      <c r="C383" s="2" t="n">
        <v>0.563125</v>
      </c>
      <c r="D383" t="n">
        <v>379</v>
      </c>
      <c r="E383" s="5" t="inlineStr">
        <is>
          <t>DW9SU83</t>
        </is>
      </c>
      <c r="F383" t="n">
        <v>0</v>
      </c>
    </row>
    <row r="384">
      <c r="A384" t="n">
        <v>383</v>
      </c>
      <c r="B384" s="1" t="n">
        <v>45069</v>
      </c>
      <c r="C384" s="2" t="n">
        <v>0.5634027777777778</v>
      </c>
      <c r="D384" t="n">
        <v>380</v>
      </c>
      <c r="E384" s="5" t="inlineStr">
        <is>
          <t>FZ2806M</t>
        </is>
      </c>
      <c r="F384" t="n">
        <v>0</v>
      </c>
    </row>
    <row r="385">
      <c r="A385" t="n">
        <v>384</v>
      </c>
      <c r="B385" s="1" t="n">
        <v>45069</v>
      </c>
      <c r="C385" s="2" t="n">
        <v>0.5636921296296297</v>
      </c>
      <c r="D385" t="n">
        <v>381</v>
      </c>
      <c r="E385" s="5" t="inlineStr">
        <is>
          <t>FSWLU65</t>
        </is>
      </c>
      <c r="F385" t="n">
        <v>0</v>
      </c>
    </row>
    <row r="386">
      <c r="A386" t="n">
        <v>385</v>
      </c>
      <c r="B386" s="1" t="n">
        <v>45069</v>
      </c>
      <c r="C386" s="2" t="n">
        <v>0.5637962962962964</v>
      </c>
      <c r="D386" t="n">
        <v>382</v>
      </c>
      <c r="E386" s="5" t="inlineStr">
        <is>
          <t>WB1357X</t>
        </is>
      </c>
      <c r="F386" t="n">
        <v>0</v>
      </c>
    </row>
    <row r="387">
      <c r="A387" t="n">
        <v>386</v>
      </c>
      <c r="B387" s="1" t="n">
        <v>45069</v>
      </c>
      <c r="C387" s="2" t="n">
        <v>0.5638194444444444</v>
      </c>
      <c r="D387" t="n">
        <v>383</v>
      </c>
      <c r="E387" s="5" t="inlineStr">
        <is>
          <t>PZ886JP</t>
        </is>
      </c>
      <c r="F387" t="n">
        <v>0</v>
      </c>
    </row>
    <row r="388">
      <c r="A388" t="n">
        <v>387</v>
      </c>
      <c r="B388" s="1" t="n">
        <v>45069</v>
      </c>
      <c r="C388" s="2" t="n">
        <v>0.5638657407407407</v>
      </c>
      <c r="D388" t="n">
        <v>384</v>
      </c>
      <c r="E388" s="5" t="inlineStr">
        <is>
          <t>LBI62796</t>
        </is>
      </c>
      <c r="F388" t="n">
        <v>0</v>
      </c>
    </row>
    <row r="389">
      <c r="A389" t="n">
        <v>388</v>
      </c>
      <c r="B389" s="1" t="n">
        <v>45069</v>
      </c>
      <c r="C389" s="2" t="n">
        <v>0.5638888888888889</v>
      </c>
      <c r="D389" t="n">
        <v>385</v>
      </c>
      <c r="E389" s="5" t="inlineStr">
        <is>
          <t>PK2826G</t>
        </is>
      </c>
      <c r="F389" t="n">
        <v>0</v>
      </c>
    </row>
    <row r="390">
      <c r="A390" t="n">
        <v>389</v>
      </c>
      <c r="B390" s="1" t="n">
        <v>45069</v>
      </c>
      <c r="C390" s="2" t="n">
        <v>0.5639004629629629</v>
      </c>
      <c r="D390" t="n">
        <v>386</v>
      </c>
      <c r="E390" s="5" t="inlineStr">
        <is>
          <t>FSWRS06</t>
        </is>
      </c>
      <c r="F390" t="n">
        <v>0</v>
      </c>
    </row>
    <row r="391">
      <c r="A391" t="n">
        <v>390</v>
      </c>
      <c r="B391" s="1" t="n">
        <v>45069</v>
      </c>
      <c r="C391" s="2" t="n">
        <v>0.5639236111111111</v>
      </c>
      <c r="D391" t="n">
        <v>387</v>
      </c>
      <c r="E391" s="5" t="inlineStr">
        <is>
          <t>FSWLL39</t>
        </is>
      </c>
      <c r="F391" t="n">
        <v>0</v>
      </c>
    </row>
    <row r="392">
      <c r="A392" t="n">
        <v>391</v>
      </c>
      <c r="B392" s="1" t="n">
        <v>45069</v>
      </c>
      <c r="C392" s="2" t="n">
        <v>0.5639699074074074</v>
      </c>
      <c r="D392" t="n">
        <v>388</v>
      </c>
      <c r="E392" s="5" t="inlineStr">
        <is>
          <t>FSU37086</t>
        </is>
      </c>
      <c r="F392" t="n">
        <v>0</v>
      </c>
    </row>
    <row r="393">
      <c r="A393" t="n">
        <v>392</v>
      </c>
      <c r="B393" s="1" t="n">
        <v>45069</v>
      </c>
      <c r="C393" s="2" t="n">
        <v>0.5640046296296296</v>
      </c>
      <c r="D393" t="n">
        <v>389</v>
      </c>
      <c r="E393" s="5" t="inlineStr">
        <is>
          <t>PWR967FC</t>
        </is>
      </c>
      <c r="F393" t="n">
        <v>0</v>
      </c>
    </row>
    <row r="394">
      <c r="A394" t="n">
        <v>393</v>
      </c>
      <c r="B394" s="1" t="n">
        <v>45069</v>
      </c>
      <c r="C394" s="2" t="n">
        <v>0.5640277777777778</v>
      </c>
      <c r="D394" t="n">
        <v>390</v>
      </c>
      <c r="E394" s="5" t="inlineStr">
        <is>
          <t>WE7Y174</t>
        </is>
      </c>
      <c r="F394" t="n">
        <v>0</v>
      </c>
    </row>
    <row r="395">
      <c r="A395" t="n">
        <v>394</v>
      </c>
      <c r="B395" s="1" t="n">
        <v>45069</v>
      </c>
      <c r="C395" s="2" t="n">
        <v>0.5640393518518518</v>
      </c>
      <c r="D395" t="n">
        <v>391</v>
      </c>
      <c r="E395" s="5" t="inlineStr">
        <is>
          <t>FSW10TV</t>
        </is>
      </c>
      <c r="F395" t="n">
        <v>0</v>
      </c>
    </row>
    <row r="396">
      <c r="A396" t="n">
        <v>395</v>
      </c>
      <c r="B396" s="1" t="n">
        <v>45069</v>
      </c>
      <c r="C396" s="2" t="n">
        <v>0.5640856481481481</v>
      </c>
      <c r="D396" t="n">
        <v>392</v>
      </c>
      <c r="E396" s="5" t="inlineStr">
        <is>
          <t>FSWLX42</t>
        </is>
      </c>
      <c r="F396" t="n">
        <v>0</v>
      </c>
    </row>
    <row r="397">
      <c r="A397" t="n">
        <v>396</v>
      </c>
      <c r="B397" s="1" t="n">
        <v>45069</v>
      </c>
      <c r="C397" s="2" t="n">
        <v>0.5642361111111112</v>
      </c>
      <c r="D397" t="n">
        <v>393</v>
      </c>
      <c r="E397" s="5" t="inlineStr">
        <is>
          <t>KSDS841</t>
        </is>
      </c>
      <c r="F397" t="n">
        <v>0</v>
      </c>
    </row>
    <row r="398">
      <c r="A398" t="n">
        <v>397</v>
      </c>
      <c r="B398" s="1" t="n">
        <v>45069</v>
      </c>
      <c r="C398" s="2" t="n">
        <v>0.5642939814814815</v>
      </c>
      <c r="D398" t="n">
        <v>394</v>
      </c>
      <c r="E398" s="5" t="inlineStr">
        <is>
          <t>FMI40971</t>
        </is>
      </c>
      <c r="F398" t="n">
        <v>0</v>
      </c>
    </row>
    <row r="399">
      <c r="A399" t="n">
        <v>398</v>
      </c>
      <c r="B399" s="1" t="n">
        <v>45069</v>
      </c>
      <c r="C399" s="2" t="n">
        <v>0.5643634259259259</v>
      </c>
      <c r="D399" t="n">
        <v>395</v>
      </c>
      <c r="E399" s="5" t="inlineStr">
        <is>
          <t>FSWPE53</t>
        </is>
      </c>
      <c r="F399" t="n">
        <v>0</v>
      </c>
    </row>
    <row r="400">
      <c r="A400" t="n">
        <v>399</v>
      </c>
      <c r="B400" s="1" t="n">
        <v>45069</v>
      </c>
      <c r="C400" s="2" t="n">
        <v>0.5644791666666666</v>
      </c>
      <c r="D400" t="n">
        <v>396</v>
      </c>
      <c r="E400" s="5" t="inlineStr">
        <is>
          <t>BNT403</t>
        </is>
      </c>
      <c r="F400" t="n">
        <v>0</v>
      </c>
    </row>
    <row r="401">
      <c r="A401" t="n">
        <v>400</v>
      </c>
      <c r="B401" s="1" t="n">
        <v>45069</v>
      </c>
      <c r="C401" s="2" t="n">
        <v>0.5644907407407408</v>
      </c>
      <c r="D401" t="n">
        <v>397</v>
      </c>
      <c r="E401" s="5" t="inlineStr">
        <is>
          <t>AC5158EP</t>
        </is>
      </c>
      <c r="F401" t="n">
        <v>0</v>
      </c>
    </row>
    <row r="402">
      <c r="A402" t="n">
        <v>401</v>
      </c>
      <c r="B402" s="1" t="n">
        <v>45069</v>
      </c>
      <c r="C402" s="2" t="n">
        <v>0.5647106481481482</v>
      </c>
      <c r="D402" t="n">
        <v>398</v>
      </c>
      <c r="E402" s="5" t="inlineStr">
        <is>
          <t>FZ4875P</t>
        </is>
      </c>
      <c r="F402" t="n">
        <v>0</v>
      </c>
    </row>
    <row r="403">
      <c r="A403" t="n">
        <v>402</v>
      </c>
      <c r="B403" s="1" t="n">
        <v>45069</v>
      </c>
      <c r="C403" s="2" t="n">
        <v>0.5648148148148148</v>
      </c>
      <c r="D403" t="n">
        <v>399</v>
      </c>
      <c r="E403" s="5" t="inlineStr">
        <is>
          <t>FSWJM20</t>
        </is>
      </c>
      <c r="F403" t="n">
        <v>0</v>
      </c>
    </row>
    <row r="404">
      <c r="A404" t="n">
        <v>403</v>
      </c>
      <c r="B404" s="1" t="n">
        <v>45069</v>
      </c>
      <c r="C404" s="2" t="n">
        <v>0.5649421296296296</v>
      </c>
      <c r="D404" t="n">
        <v>400</v>
      </c>
      <c r="E404" s="5" t="inlineStr">
        <is>
          <t>EZDWH76</t>
        </is>
      </c>
      <c r="F404" t="n">
        <v>0</v>
      </c>
    </row>
    <row r="405">
      <c r="A405" t="n">
        <v>404</v>
      </c>
      <c r="B405" s="1" t="n">
        <v>45069</v>
      </c>
      <c r="C405" s="2" t="n">
        <v>0.5649652777777778</v>
      </c>
      <c r="D405" t="n">
        <v>401</v>
      </c>
      <c r="E405" s="5" t="inlineStr">
        <is>
          <t>FSU11611</t>
        </is>
      </c>
      <c r="F405" t="n">
        <v>0</v>
      </c>
    </row>
    <row r="406">
      <c r="A406" t="n">
        <v>405</v>
      </c>
      <c r="B406" s="1" t="n">
        <v>45069</v>
      </c>
      <c r="C406" s="2" t="n">
        <v>0.5649884259259259</v>
      </c>
      <c r="D406" t="n">
        <v>402</v>
      </c>
      <c r="E406" s="5" t="inlineStr">
        <is>
          <t>FSWLS38</t>
        </is>
      </c>
      <c r="F406" t="n">
        <v>0</v>
      </c>
    </row>
    <row r="407">
      <c r="A407" t="n">
        <v>406</v>
      </c>
      <c r="B407" s="1" t="n">
        <v>45069</v>
      </c>
      <c r="C407" s="2" t="n">
        <v>0.5650115740740741</v>
      </c>
      <c r="D407" t="n">
        <v>403</v>
      </c>
      <c r="E407" s="5" t="inlineStr">
        <is>
          <t>PO6WX08</t>
        </is>
      </c>
      <c r="F407" t="n">
        <v>0</v>
      </c>
    </row>
    <row r="408">
      <c r="A408" t="n">
        <v>407</v>
      </c>
      <c r="B408" s="1" t="n">
        <v>45069</v>
      </c>
      <c r="C408" s="2" t="n">
        <v>0.5651041666666666</v>
      </c>
      <c r="D408" t="n">
        <v>404</v>
      </c>
      <c r="E408" s="5" t="inlineStr">
        <is>
          <t>FZA46921</t>
        </is>
      </c>
      <c r="F408" t="n">
        <v>0</v>
      </c>
    </row>
    <row r="409">
      <c r="A409" t="n">
        <v>408</v>
      </c>
      <c r="B409" s="1" t="n">
        <v>45069</v>
      </c>
      <c r="C409" s="2" t="n">
        <v>0.5651273148148148</v>
      </c>
      <c r="D409" t="n">
        <v>405</v>
      </c>
      <c r="E409" s="5" t="inlineStr">
        <is>
          <t>FSWAC41</t>
        </is>
      </c>
      <c r="F409" t="n">
        <v>0</v>
      </c>
    </row>
    <row r="410">
      <c r="A410" t="n">
        <v>409</v>
      </c>
      <c r="B410" s="1" t="n">
        <v>45069</v>
      </c>
      <c r="C410" s="2" t="n">
        <v>0.5651967592592593</v>
      </c>
      <c r="D410" t="n">
        <v>406</v>
      </c>
      <c r="E410" s="5" t="inlineStr">
        <is>
          <t>FSWLP04</t>
        </is>
      </c>
      <c r="F410" t="n">
        <v>0</v>
      </c>
    </row>
    <row r="411">
      <c r="A411" t="n">
        <v>410</v>
      </c>
      <c r="B411" s="1" t="n">
        <v>45069</v>
      </c>
      <c r="C411" s="2" t="n">
        <v>0.5652430555555555</v>
      </c>
      <c r="D411" t="n">
        <v>407</v>
      </c>
      <c r="E411" s="5" t="inlineStr">
        <is>
          <t>FSWAU23</t>
        </is>
      </c>
      <c r="F411" t="n">
        <v>0</v>
      </c>
    </row>
    <row r="412">
      <c r="A412" t="n">
        <v>411</v>
      </c>
      <c r="B412" s="1" t="n">
        <v>45069</v>
      </c>
      <c r="C412" s="2" t="n">
        <v>0.5663425925925926</v>
      </c>
      <c r="D412" t="n">
        <v>408</v>
      </c>
      <c r="E412" s="5" t="inlineStr">
        <is>
          <t>FSW43UX</t>
        </is>
      </c>
      <c r="F412" t="n">
        <v>0</v>
      </c>
    </row>
    <row r="413">
      <c r="A413" t="n">
        <v>412</v>
      </c>
      <c r="B413" s="1" t="n">
        <v>45069</v>
      </c>
      <c r="C413" s="2" t="n">
        <v>0.566400462962963</v>
      </c>
      <c r="D413" t="n">
        <v>409</v>
      </c>
      <c r="E413" s="5" t="inlineStr">
        <is>
          <t>FSWLF06</t>
        </is>
      </c>
      <c r="F413" t="n">
        <v>0</v>
      </c>
    </row>
    <row r="414">
      <c r="A414" t="n">
        <v>413</v>
      </c>
      <c r="B414" s="1" t="n">
        <v>45069</v>
      </c>
      <c r="C414" s="2" t="n">
        <v>0.5672916666666666</v>
      </c>
      <c r="D414" t="n">
        <v>410</v>
      </c>
      <c r="E414" s="5" t="inlineStr">
        <is>
          <t>WGM72911</t>
        </is>
      </c>
      <c r="F414" t="n">
        <v>0</v>
      </c>
    </row>
    <row r="415">
      <c r="A415" t="n">
        <v>414</v>
      </c>
      <c r="B415" s="1" t="n">
        <v>45069</v>
      </c>
      <c r="C415" s="2" t="n">
        <v>0.5673148148148148</v>
      </c>
      <c r="D415" t="n">
        <v>411</v>
      </c>
      <c r="E415" s="5" t="inlineStr">
        <is>
          <t>FSW96PT</t>
        </is>
      </c>
      <c r="F415" t="n">
        <v>0</v>
      </c>
    </row>
    <row r="416">
      <c r="A416" t="n">
        <v>415</v>
      </c>
      <c r="B416" s="1" t="n">
        <v>45069</v>
      </c>
      <c r="C416" s="2" t="n">
        <v>0.5673263888888889</v>
      </c>
      <c r="D416" t="n">
        <v>412</v>
      </c>
      <c r="E416" s="5" t="inlineStr">
        <is>
          <t>FSWCU52</t>
        </is>
      </c>
      <c r="F416" t="n">
        <v>0</v>
      </c>
    </row>
    <row r="417">
      <c r="A417" t="n">
        <v>416</v>
      </c>
      <c r="B417" s="1" t="n">
        <v>45069</v>
      </c>
      <c r="C417" s="2" t="n">
        <v>0.5673495370370371</v>
      </c>
      <c r="D417" t="n">
        <v>413</v>
      </c>
      <c r="E417" s="5" t="inlineStr">
        <is>
          <t>FSWKK07</t>
        </is>
      </c>
      <c r="F417" t="n">
        <v>0</v>
      </c>
    </row>
    <row r="418">
      <c r="A418" t="n">
        <v>417</v>
      </c>
      <c r="B418" s="1" t="n">
        <v>45069</v>
      </c>
      <c r="C418" s="2" t="n">
        <v>0.5674537037037037</v>
      </c>
      <c r="D418" t="n">
        <v>414</v>
      </c>
      <c r="E418" s="5" t="inlineStr">
        <is>
          <t>FSWCY78</t>
        </is>
      </c>
      <c r="F418" t="n">
        <v>0</v>
      </c>
    </row>
    <row r="419">
      <c r="A419" t="n">
        <v>418</v>
      </c>
      <c r="B419" s="1" t="n">
        <v>45069</v>
      </c>
      <c r="C419" s="2" t="n">
        <v>0.5676041666666667</v>
      </c>
      <c r="D419" t="n">
        <v>415</v>
      </c>
      <c r="E419" s="5" t="inlineStr">
        <is>
          <t>FSW67YK</t>
        </is>
      </c>
      <c r="F419" t="n">
        <v>0</v>
      </c>
    </row>
    <row r="420">
      <c r="A420" t="n">
        <v>419</v>
      </c>
      <c r="B420" s="1" t="n">
        <v>45069</v>
      </c>
      <c r="C420" s="2" t="n">
        <v>0.5676273148148148</v>
      </c>
      <c r="D420" t="n">
        <v>416</v>
      </c>
      <c r="E420" s="5" t="inlineStr">
        <is>
          <t>PSZ68560</t>
        </is>
      </c>
      <c r="F420" t="n">
        <v>0</v>
      </c>
    </row>
    <row r="421">
      <c r="A421" t="n">
        <v>420</v>
      </c>
      <c r="B421" s="1" t="n">
        <v>45069</v>
      </c>
      <c r="C421" s="2" t="n">
        <v>0.5676851851851852</v>
      </c>
      <c r="D421" t="n">
        <v>417</v>
      </c>
      <c r="E421" s="5" t="inlineStr">
        <is>
          <t>FSWEX96</t>
        </is>
      </c>
      <c r="F421" t="n">
        <v>0</v>
      </c>
    </row>
    <row r="422">
      <c r="A422" t="n">
        <v>421</v>
      </c>
      <c r="B422" s="1" t="n">
        <v>45069</v>
      </c>
      <c r="C422" s="2" t="n">
        <v>0.5679050925925926</v>
      </c>
      <c r="D422" t="n">
        <v>418</v>
      </c>
      <c r="E422" s="5" t="inlineStr">
        <is>
          <t>FSW83JU</t>
        </is>
      </c>
      <c r="F422" t="n">
        <v>0</v>
      </c>
    </row>
    <row r="423">
      <c r="A423" t="n">
        <v>422</v>
      </c>
      <c r="B423" s="1" t="n">
        <v>45069</v>
      </c>
      <c r="C423" s="2" t="n">
        <v>0.5679282407407408</v>
      </c>
      <c r="D423" t="n">
        <v>419</v>
      </c>
      <c r="E423" s="5" t="inlineStr">
        <is>
          <t>FSWMY71</t>
        </is>
      </c>
      <c r="F423" t="n">
        <v>0</v>
      </c>
    </row>
    <row r="424">
      <c r="A424" t="n">
        <v>423</v>
      </c>
      <c r="B424" s="1" t="n">
        <v>45069</v>
      </c>
      <c r="C424" s="2" t="n">
        <v>0.5679513888888889</v>
      </c>
      <c r="D424" t="n">
        <v>420</v>
      </c>
      <c r="E424" s="5" t="inlineStr">
        <is>
          <t>FSW39XS</t>
        </is>
      </c>
      <c r="F424" t="n">
        <v>0</v>
      </c>
    </row>
    <row r="425">
      <c r="A425" t="n">
        <v>424</v>
      </c>
      <c r="B425" s="1" t="n">
        <v>45069</v>
      </c>
      <c r="C425" s="2" t="n">
        <v>0.568113425925926</v>
      </c>
      <c r="D425" t="n">
        <v>421</v>
      </c>
      <c r="E425" s="5" t="inlineStr">
        <is>
          <t>FSWP715</t>
        </is>
      </c>
      <c r="F425" t="n">
        <v>0</v>
      </c>
    </row>
    <row r="426">
      <c r="A426" t="n">
        <v>425</v>
      </c>
      <c r="B426" s="1" t="n">
        <v>45069</v>
      </c>
      <c r="C426" s="2" t="n">
        <v>0.5682523148148149</v>
      </c>
      <c r="D426" t="n">
        <v>422</v>
      </c>
      <c r="E426" s="5" t="inlineStr">
        <is>
          <t>FSWKK32</t>
        </is>
      </c>
      <c r="F426" t="n">
        <v>0</v>
      </c>
    </row>
    <row r="427">
      <c r="A427" t="n">
        <v>426</v>
      </c>
      <c r="B427" s="1" t="n">
        <v>45069</v>
      </c>
      <c r="C427" s="2" t="n">
        <v>0.5682870370370371</v>
      </c>
      <c r="D427" t="n">
        <v>423</v>
      </c>
      <c r="E427" s="5" t="inlineStr">
        <is>
          <t>FZI99670</t>
        </is>
      </c>
      <c r="F427" t="n">
        <v>0</v>
      </c>
    </row>
    <row r="428">
      <c r="A428" t="n">
        <v>427</v>
      </c>
      <c r="B428" s="1" t="n">
        <v>45069</v>
      </c>
      <c r="C428" s="2" t="n">
        <v>0.5683912037037037</v>
      </c>
      <c r="D428" t="n">
        <v>424</v>
      </c>
      <c r="E428" s="5" t="inlineStr">
        <is>
          <t>FZ8650S</t>
        </is>
      </c>
      <c r="F428" t="n">
        <v>0</v>
      </c>
    </row>
    <row r="429">
      <c r="A429" t="n">
        <v>428</v>
      </c>
      <c r="B429" s="1" t="n">
        <v>45069</v>
      </c>
      <c r="C429" s="2" t="n">
        <v>0.5684027777777778</v>
      </c>
      <c r="D429" t="n">
        <v>425</v>
      </c>
      <c r="E429" s="5" t="inlineStr">
        <is>
          <t>FSWRT03</t>
        </is>
      </c>
      <c r="F429" t="n">
        <v>0</v>
      </c>
    </row>
    <row r="430">
      <c r="A430" t="n">
        <v>429</v>
      </c>
      <c r="B430" s="1" t="n">
        <v>45069</v>
      </c>
      <c r="C430" s="2" t="n">
        <v>0.5684259259259259</v>
      </c>
      <c r="D430" t="n">
        <v>426</v>
      </c>
      <c r="E430" s="5" t="inlineStr">
        <is>
          <t>FSWR767</t>
        </is>
      </c>
      <c r="F430" t="n">
        <v>0</v>
      </c>
    </row>
    <row r="431">
      <c r="A431" t="n">
        <v>430</v>
      </c>
      <c r="B431" s="1" t="n">
        <v>45069</v>
      </c>
      <c r="C431" s="2" t="n">
        <v>0.5684490740740741</v>
      </c>
      <c r="D431" t="n">
        <v>427</v>
      </c>
      <c r="E431" s="5" t="inlineStr">
        <is>
          <t>FSWFV07</t>
        </is>
      </c>
      <c r="F431" t="n">
        <v>0</v>
      </c>
    </row>
    <row r="432">
      <c r="A432" t="n">
        <v>431</v>
      </c>
      <c r="B432" s="1" t="n">
        <v>45069</v>
      </c>
      <c r="C432" s="2" t="n">
        <v>0.5689351851851852</v>
      </c>
      <c r="D432" t="n">
        <v>428</v>
      </c>
      <c r="E432" s="5" t="inlineStr">
        <is>
          <t>FSW62YH</t>
        </is>
      </c>
      <c r="F432" t="n">
        <v>0</v>
      </c>
    </row>
    <row r="433">
      <c r="A433" t="n">
        <v>432</v>
      </c>
      <c r="B433" s="1" t="n">
        <v>45069</v>
      </c>
      <c r="C433" s="2" t="n">
        <v>0.5691319444444445</v>
      </c>
      <c r="D433" t="n">
        <v>429</v>
      </c>
      <c r="E433" s="5" t="inlineStr">
        <is>
          <t>FKR589CX</t>
        </is>
      </c>
      <c r="F433" t="n">
        <v>0</v>
      </c>
    </row>
    <row r="434">
      <c r="A434" t="n">
        <v>433</v>
      </c>
      <c r="B434" s="1" t="n">
        <v>45069</v>
      </c>
      <c r="C434" s="2" t="n">
        <v>0.5694791666666666</v>
      </c>
      <c r="D434" t="n">
        <v>430</v>
      </c>
      <c r="E434" s="5" t="inlineStr">
        <is>
          <t>PWL56317</t>
        </is>
      </c>
      <c r="F434" t="n">
        <v>0</v>
      </c>
    </row>
    <row r="435">
      <c r="A435" t="n">
        <v>434</v>
      </c>
      <c r="B435" s="1" t="n">
        <v>45069</v>
      </c>
      <c r="C435" s="2" t="n">
        <v>0.5695023148148148</v>
      </c>
      <c r="D435" t="n">
        <v>431</v>
      </c>
      <c r="E435" s="5" t="inlineStr">
        <is>
          <t>PZ2S946</t>
        </is>
      </c>
      <c r="F435" t="n">
        <v>0</v>
      </c>
    </row>
    <row r="436">
      <c r="A436" t="n">
        <v>435</v>
      </c>
      <c r="B436" s="1" t="n">
        <v>45069</v>
      </c>
      <c r="C436" s="2" t="n">
        <v>0.5695370370370371</v>
      </c>
      <c r="D436" t="n">
        <v>432</v>
      </c>
      <c r="E436" s="5" t="inlineStr">
        <is>
          <t>FZI80444</t>
        </is>
      </c>
      <c r="F436" t="n">
        <v>0</v>
      </c>
    </row>
    <row r="437">
      <c r="A437" t="n">
        <v>436</v>
      </c>
      <c r="B437" s="1" t="n">
        <v>45069</v>
      </c>
      <c r="C437" s="2" t="n">
        <v>0.5696875</v>
      </c>
      <c r="D437" t="n">
        <v>433</v>
      </c>
      <c r="E437" s="5" t="inlineStr">
        <is>
          <t>FSUV505</t>
        </is>
      </c>
      <c r="F437" t="n">
        <v>0</v>
      </c>
    </row>
    <row r="438">
      <c r="A438" t="n">
        <v>437</v>
      </c>
      <c r="B438" s="1" t="n">
        <v>45069</v>
      </c>
      <c r="C438" s="2" t="n">
        <v>0.5698148148148148</v>
      </c>
      <c r="D438" t="n">
        <v>434</v>
      </c>
      <c r="E438" s="5" t="inlineStr">
        <is>
          <t>FSWHY83</t>
        </is>
      </c>
      <c r="F438" t="n">
        <v>0</v>
      </c>
    </row>
    <row r="439">
      <c r="A439" t="n">
        <v>438</v>
      </c>
      <c r="B439" s="1" t="n">
        <v>45069</v>
      </c>
      <c r="C439" s="2" t="n">
        <v>0.569849537037037</v>
      </c>
      <c r="D439" t="n">
        <v>435</v>
      </c>
      <c r="E439" s="5" t="inlineStr">
        <is>
          <t>PK0456G</t>
        </is>
      </c>
      <c r="F439" t="n">
        <v>0</v>
      </c>
    </row>
    <row r="440">
      <c r="A440" t="n">
        <v>439</v>
      </c>
      <c r="B440" s="1" t="n">
        <v>45069</v>
      </c>
      <c r="C440" s="2" t="n">
        <v>0.5698611111111112</v>
      </c>
      <c r="D440" t="n">
        <v>436</v>
      </c>
      <c r="E440" s="5" t="inlineStr">
        <is>
          <t>FSWFL39</t>
        </is>
      </c>
      <c r="F440" t="n">
        <v>0</v>
      </c>
    </row>
    <row r="441">
      <c r="A441" t="n">
        <v>440</v>
      </c>
      <c r="B441" s="1" t="n">
        <v>45069</v>
      </c>
      <c r="C441" s="2" t="n">
        <v>0.5700578703703704</v>
      </c>
      <c r="D441" t="n">
        <v>437</v>
      </c>
      <c r="E441" s="5" t="inlineStr">
        <is>
          <t>PO4VG53</t>
        </is>
      </c>
      <c r="F441" t="n">
        <v>0</v>
      </c>
    </row>
    <row r="442">
      <c r="A442" t="n">
        <v>441</v>
      </c>
      <c r="B442" s="1" t="n">
        <v>45069</v>
      </c>
      <c r="C442" s="2" t="n">
        <v>0.5704166666666667</v>
      </c>
      <c r="D442" t="n">
        <v>438</v>
      </c>
      <c r="E442" s="5" t="inlineStr">
        <is>
          <t>GDA46181</t>
        </is>
      </c>
      <c r="F442" t="n">
        <v>0</v>
      </c>
    </row>
    <row r="443">
      <c r="A443" t="n">
        <v>442</v>
      </c>
      <c r="B443" s="1" t="n">
        <v>45069</v>
      </c>
      <c r="C443" s="2" t="n">
        <v>0.5704629629629629</v>
      </c>
      <c r="D443" t="n">
        <v>439</v>
      </c>
      <c r="E443" s="5" t="inlineStr">
        <is>
          <t>FZ1552R</t>
        </is>
      </c>
      <c r="F443" t="n">
        <v>0</v>
      </c>
    </row>
    <row r="444">
      <c r="A444" t="n">
        <v>443</v>
      </c>
      <c r="B444" s="1" t="n">
        <v>45069</v>
      </c>
      <c r="C444" s="2" t="n">
        <v>0.5705902777777778</v>
      </c>
      <c r="D444" t="n">
        <v>440</v>
      </c>
      <c r="E444" s="5" t="inlineStr">
        <is>
          <t>FSW93GH</t>
        </is>
      </c>
      <c r="F444" t="n">
        <v>0</v>
      </c>
    </row>
    <row r="445">
      <c r="A445" t="n">
        <v>444</v>
      </c>
      <c r="B445" s="1" t="n">
        <v>45069</v>
      </c>
      <c r="C445" s="2" t="n">
        <v>0.570775462962963</v>
      </c>
      <c r="D445" t="n">
        <v>441</v>
      </c>
      <c r="E445" s="5" t="inlineStr">
        <is>
          <t>GDA57118</t>
        </is>
      </c>
      <c r="F445" t="n">
        <v>0</v>
      </c>
    </row>
    <row r="446">
      <c r="A446" t="n">
        <v>445</v>
      </c>
      <c r="B446" s="1" t="n">
        <v>45069</v>
      </c>
      <c r="C446" s="2" t="n">
        <v>0.5708333333333333</v>
      </c>
      <c r="D446" t="n">
        <v>442</v>
      </c>
      <c r="E446" s="5" t="inlineStr">
        <is>
          <t>FSWRA42</t>
        </is>
      </c>
      <c r="F446" t="n">
        <v>0</v>
      </c>
    </row>
    <row r="447">
      <c r="A447" t="n">
        <v>446</v>
      </c>
      <c r="B447" s="1" t="n">
        <v>45069</v>
      </c>
      <c r="C447" s="2" t="n">
        <v>0.5708796296296297</v>
      </c>
      <c r="D447" t="n">
        <v>443</v>
      </c>
      <c r="E447" s="5" t="inlineStr">
        <is>
          <t>PTUHF96</t>
        </is>
      </c>
      <c r="F447" t="n">
        <v>0</v>
      </c>
    </row>
    <row r="448">
      <c r="A448" t="n">
        <v>447</v>
      </c>
      <c r="B448" s="1" t="n">
        <v>45069</v>
      </c>
      <c r="C448" s="2" t="n">
        <v>0.5708912037037037</v>
      </c>
      <c r="D448" t="n">
        <v>444</v>
      </c>
      <c r="E448" s="5" t="inlineStr">
        <is>
          <t>FSW31CM</t>
        </is>
      </c>
      <c r="F448" t="n">
        <v>0</v>
      </c>
    </row>
    <row r="449">
      <c r="A449" t="n">
        <v>448</v>
      </c>
      <c r="B449" s="1" t="n">
        <v>45069</v>
      </c>
      <c r="C449" s="2" t="n">
        <v>0.5710532407407407</v>
      </c>
      <c r="D449" t="n">
        <v>445</v>
      </c>
      <c r="E449" s="5" t="inlineStr">
        <is>
          <t>WGM87494</t>
        </is>
      </c>
      <c r="F449" t="n">
        <v>0</v>
      </c>
    </row>
    <row r="450">
      <c r="A450" t="n">
        <v>449</v>
      </c>
      <c r="B450" s="1" t="n">
        <v>45069</v>
      </c>
      <c r="C450" s="2" t="n">
        <v>0.5712384259259259</v>
      </c>
      <c r="D450" t="n">
        <v>446</v>
      </c>
      <c r="E450" s="5" t="inlineStr">
        <is>
          <t>PGS48679</t>
        </is>
      </c>
      <c r="F450" t="n">
        <v>0</v>
      </c>
    </row>
    <row r="451">
      <c r="A451" t="n">
        <v>450</v>
      </c>
      <c r="B451" s="1" t="n">
        <v>45069</v>
      </c>
      <c r="C451" s="2" t="n">
        <v>0.5712731481481481</v>
      </c>
      <c r="D451" t="n">
        <v>447</v>
      </c>
      <c r="E451" s="5" t="inlineStr">
        <is>
          <t>FZ1671S</t>
        </is>
      </c>
      <c r="F451" t="n">
        <v>0</v>
      </c>
    </row>
    <row r="452">
      <c r="A452" t="n">
        <v>451</v>
      </c>
      <c r="B452" s="1" t="n">
        <v>45069</v>
      </c>
      <c r="C452" s="2" t="n">
        <v>0.5714583333333333</v>
      </c>
      <c r="D452" t="n">
        <v>448</v>
      </c>
      <c r="E452" s="5" t="inlineStr">
        <is>
          <t>FSWRR83</t>
        </is>
      </c>
      <c r="F452" t="n">
        <v>0</v>
      </c>
    </row>
    <row r="453">
      <c r="A453" t="n">
        <v>452</v>
      </c>
      <c r="B453" s="1" t="n">
        <v>45069</v>
      </c>
      <c r="C453" s="2" t="n">
        <v>0.5716319444444444</v>
      </c>
      <c r="D453" t="n">
        <v>449</v>
      </c>
      <c r="E453" s="5" t="inlineStr">
        <is>
          <t>PTU7470C</t>
        </is>
      </c>
      <c r="F453" t="n">
        <v>0</v>
      </c>
    </row>
    <row r="454">
      <c r="A454" t="n">
        <v>453</v>
      </c>
      <c r="B454" s="1" t="n">
        <v>45069</v>
      </c>
      <c r="C454" s="2" t="n">
        <v>0.5719907407407407</v>
      </c>
      <c r="D454" t="n">
        <v>450</v>
      </c>
      <c r="E454" s="5" t="inlineStr">
        <is>
          <t>FSWJH48</t>
        </is>
      </c>
      <c r="F454" t="n">
        <v>0</v>
      </c>
    </row>
    <row r="455">
      <c r="A455" t="n">
        <v>454</v>
      </c>
      <c r="B455" s="1" t="n">
        <v>45069</v>
      </c>
      <c r="C455" s="2" t="n">
        <v>0.5721527777777777</v>
      </c>
      <c r="D455" t="n">
        <v>451</v>
      </c>
      <c r="E455" s="5" t="inlineStr">
        <is>
          <t>KEM142</t>
        </is>
      </c>
      <c r="F455" t="n">
        <v>0</v>
      </c>
    </row>
    <row r="456">
      <c r="A456" t="n">
        <v>455</v>
      </c>
      <c r="B456" s="1" t="n">
        <v>45069</v>
      </c>
      <c r="C456" s="2" t="n">
        <v>0.5721643518518519</v>
      </c>
      <c r="D456" t="n">
        <v>452</v>
      </c>
      <c r="E456" s="5" t="inlineStr">
        <is>
          <t>FSWPC55</t>
        </is>
      </c>
      <c r="F456" t="n">
        <v>0</v>
      </c>
    </row>
    <row r="457">
      <c r="A457" t="n">
        <v>456</v>
      </c>
      <c r="B457" s="1" t="n">
        <v>45069</v>
      </c>
      <c r="C457" s="2" t="n">
        <v>0.5722222222222222</v>
      </c>
      <c r="D457" t="n">
        <v>453</v>
      </c>
      <c r="E457" s="5" t="inlineStr">
        <is>
          <t>WOT33759</t>
        </is>
      </c>
      <c r="F457" t="n">
        <v>0</v>
      </c>
    </row>
    <row r="458">
      <c r="A458" t="n">
        <v>457</v>
      </c>
      <c r="B458" s="1" t="n">
        <v>45069</v>
      </c>
      <c r="C458" s="2" t="n">
        <v>0.5722685185185186</v>
      </c>
      <c r="D458" t="n">
        <v>454</v>
      </c>
      <c r="E458" s="5" t="inlineStr">
        <is>
          <t>PO1FK26</t>
        </is>
      </c>
      <c r="F458" t="n">
        <v>0</v>
      </c>
    </row>
    <row r="459">
      <c r="A459" t="n">
        <v>458</v>
      </c>
      <c r="B459" s="1" t="n">
        <v>45069</v>
      </c>
      <c r="C459" s="2" t="n">
        <v>0.5724305555555556</v>
      </c>
      <c r="D459" t="n">
        <v>455</v>
      </c>
      <c r="E459" s="5" t="inlineStr">
        <is>
          <t>FSW55YR</t>
        </is>
      </c>
      <c r="F459" t="n">
        <v>0</v>
      </c>
    </row>
    <row r="460">
      <c r="A460" t="n">
        <v>459</v>
      </c>
      <c r="B460" s="1" t="n">
        <v>45069</v>
      </c>
      <c r="C460" s="2" t="n">
        <v>0.5728935185185186</v>
      </c>
      <c r="D460" t="n">
        <v>456</v>
      </c>
      <c r="E460" s="5" t="inlineStr">
        <is>
          <t>FG1563L</t>
        </is>
      </c>
      <c r="F460" t="n">
        <v>0</v>
      </c>
    </row>
    <row r="461">
      <c r="A461" t="n">
        <v>460</v>
      </c>
      <c r="B461" s="1" t="n">
        <v>45069</v>
      </c>
      <c r="C461" s="2" t="n">
        <v>0.5729398148148148</v>
      </c>
      <c r="D461" t="n">
        <v>457</v>
      </c>
      <c r="E461" s="5" t="inlineStr">
        <is>
          <t>PO8XM53</t>
        </is>
      </c>
      <c r="F461" t="n">
        <v>0</v>
      </c>
    </row>
    <row r="462">
      <c r="A462" t="n">
        <v>461</v>
      </c>
      <c r="B462" s="1" t="n">
        <v>45069</v>
      </c>
      <c r="C462" s="2" t="n">
        <v>0.5729976851851852</v>
      </c>
      <c r="D462" t="n">
        <v>458</v>
      </c>
      <c r="E462" s="5" t="inlineStr">
        <is>
          <t>FSW20WK</t>
        </is>
      </c>
      <c r="F462" t="n">
        <v>0</v>
      </c>
    </row>
    <row r="463">
      <c r="A463" t="n">
        <v>462</v>
      </c>
      <c r="B463" s="1" t="n">
        <v>45069</v>
      </c>
      <c r="C463" s="2" t="n">
        <v>0.5731481481481482</v>
      </c>
      <c r="D463" t="n">
        <v>459</v>
      </c>
      <c r="E463" s="5" t="inlineStr">
        <is>
          <t>FZG14395</t>
        </is>
      </c>
      <c r="F463" t="n">
        <v>0</v>
      </c>
    </row>
    <row r="464">
      <c r="A464" t="n">
        <v>463</v>
      </c>
      <c r="B464" s="1" t="n">
        <v>45069</v>
      </c>
      <c r="C464" s="2" t="n">
        <v>0.5731597222222222</v>
      </c>
      <c r="D464" t="n">
        <v>460</v>
      </c>
      <c r="E464" s="5" t="inlineStr">
        <is>
          <t>FSWLC92</t>
        </is>
      </c>
      <c r="F464" t="n">
        <v>0</v>
      </c>
    </row>
    <row r="465">
      <c r="A465" t="n">
        <v>464</v>
      </c>
      <c r="B465" s="1" t="n">
        <v>45069</v>
      </c>
      <c r="C465" s="2" t="n">
        <v>0.5734143518518519</v>
      </c>
      <c r="D465" t="n">
        <v>461</v>
      </c>
      <c r="E465" s="5" t="inlineStr">
        <is>
          <t>ESI72472</t>
        </is>
      </c>
      <c r="F465" t="n">
        <v>0</v>
      </c>
    </row>
    <row r="466">
      <c r="A466" t="n">
        <v>465</v>
      </c>
      <c r="B466" s="1" t="n">
        <v>45069</v>
      </c>
      <c r="C466" s="2" t="n">
        <v>0.57375</v>
      </c>
      <c r="D466" t="n">
        <v>462</v>
      </c>
      <c r="E466" s="5" t="inlineStr">
        <is>
          <t>FSWP902</t>
        </is>
      </c>
      <c r="F466" t="n">
        <v>0</v>
      </c>
    </row>
    <row r="467">
      <c r="A467" t="n">
        <v>466</v>
      </c>
      <c r="B467" s="1" t="n">
        <v>45069</v>
      </c>
      <c r="C467" s="2" t="n">
        <v>0.5737847222222222</v>
      </c>
      <c r="D467" t="n">
        <v>463</v>
      </c>
      <c r="E467" s="5" t="inlineStr">
        <is>
          <t>FSWEW32</t>
        </is>
      </c>
      <c r="F467" t="n">
        <v>0</v>
      </c>
    </row>
    <row r="468">
      <c r="A468" t="n">
        <v>467</v>
      </c>
      <c r="B468" s="1" t="n">
        <v>45069</v>
      </c>
      <c r="C468" s="2" t="n">
        <v>0.5738194444444444</v>
      </c>
      <c r="D468" t="n">
        <v>464</v>
      </c>
      <c r="E468" s="5" t="inlineStr">
        <is>
          <t>WND76885</t>
        </is>
      </c>
      <c r="F468" t="n">
        <v>0</v>
      </c>
    </row>
    <row r="469">
      <c r="A469" t="n">
        <v>468</v>
      </c>
      <c r="B469" s="1" t="n">
        <v>45069</v>
      </c>
      <c r="C469" s="2" t="n">
        <v>0.5739004629629629</v>
      </c>
      <c r="D469" t="n">
        <v>465</v>
      </c>
      <c r="E469" s="5" t="n"/>
      <c r="F469" t="n">
        <v>2</v>
      </c>
    </row>
    <row r="470">
      <c r="A470" t="n">
        <v>469</v>
      </c>
      <c r="B470" s="1" t="n">
        <v>45069</v>
      </c>
      <c r="C470" s="2" t="n">
        <v>0.5743634259259259</v>
      </c>
      <c r="D470" t="n">
        <v>466</v>
      </c>
      <c r="E470" s="5" t="inlineStr">
        <is>
          <t>NO5548Y</t>
        </is>
      </c>
      <c r="F470" t="n">
        <v>0</v>
      </c>
    </row>
    <row r="471">
      <c r="A471" t="n">
        <v>470</v>
      </c>
      <c r="B471" s="1" t="n">
        <v>45069</v>
      </c>
      <c r="C471" s="2" t="n">
        <v>0.5743865740740741</v>
      </c>
      <c r="D471" t="n">
        <v>467</v>
      </c>
      <c r="E471" s="5" t="inlineStr">
        <is>
          <t>FSL16UT</t>
        </is>
      </c>
      <c r="F471" t="n">
        <v>0</v>
      </c>
    </row>
    <row r="472">
      <c r="A472" t="n">
        <v>471</v>
      </c>
      <c r="B472" s="1" t="n">
        <v>45069</v>
      </c>
      <c r="C472" s="2" t="n">
        <v>0.5744675925925926</v>
      </c>
      <c r="D472" t="n">
        <v>468</v>
      </c>
      <c r="E472" s="5" t="inlineStr">
        <is>
          <t>FSW47CP</t>
        </is>
      </c>
      <c r="F472" t="n">
        <v>0</v>
      </c>
    </row>
    <row r="473">
      <c r="A473" t="n">
        <v>472</v>
      </c>
      <c r="B473" s="1" t="n">
        <v>45069</v>
      </c>
      <c r="C473" s="2" t="n">
        <v>0.574849537037037</v>
      </c>
      <c r="D473" t="n">
        <v>469</v>
      </c>
      <c r="E473" s="5" t="inlineStr">
        <is>
          <t>CBRAA96</t>
        </is>
      </c>
      <c r="F473" t="n">
        <v>0</v>
      </c>
    </row>
    <row r="474">
      <c r="A474" t="n">
        <v>473</v>
      </c>
      <c r="B474" s="1" t="n">
        <v>45069</v>
      </c>
      <c r="C474" s="2" t="n">
        <v>0.5751620370370371</v>
      </c>
      <c r="D474" t="n">
        <v>470</v>
      </c>
      <c r="E474" s="5" t="inlineStr">
        <is>
          <t>PZ1L490</t>
        </is>
      </c>
      <c r="F474" t="n">
        <v>0</v>
      </c>
    </row>
    <row r="475">
      <c r="A475" t="n">
        <v>474</v>
      </c>
      <c r="B475" s="1" t="n">
        <v>45069</v>
      </c>
      <c r="C475" s="2" t="n">
        <v>0.5751851851851851</v>
      </c>
      <c r="D475" t="n">
        <v>471</v>
      </c>
      <c r="E475" s="5" t="inlineStr">
        <is>
          <t>GDA64185</t>
        </is>
      </c>
      <c r="F475" t="n">
        <v>0</v>
      </c>
    </row>
    <row r="476">
      <c r="A476" t="n">
        <v>475</v>
      </c>
      <c r="B476" s="1" t="n">
        <v>45069</v>
      </c>
      <c r="C476" s="2" t="n">
        <v>0.5752430555555555</v>
      </c>
      <c r="D476" t="n">
        <v>472</v>
      </c>
      <c r="E476" s="5" t="inlineStr">
        <is>
          <t>GDA71844</t>
        </is>
      </c>
      <c r="F476" t="n">
        <v>0</v>
      </c>
    </row>
    <row r="477">
      <c r="A477" t="n">
        <v>476</v>
      </c>
      <c r="B477" s="1" t="n">
        <v>45069</v>
      </c>
      <c r="C477" s="2" t="n">
        <v>0.5752662037037037</v>
      </c>
      <c r="D477" t="n">
        <v>473</v>
      </c>
      <c r="E477" s="5" t="inlineStr">
        <is>
          <t>PTU0917E</t>
        </is>
      </c>
      <c r="F477" t="n">
        <v>0</v>
      </c>
    </row>
    <row r="478">
      <c r="A478" t="n">
        <v>477</v>
      </c>
      <c r="B478" s="1" t="n">
        <v>45069</v>
      </c>
      <c r="C478" s="2" t="n">
        <v>0.5752893518518518</v>
      </c>
      <c r="D478" t="n">
        <v>474</v>
      </c>
      <c r="E478" s="5" t="inlineStr">
        <is>
          <t>WSCST55</t>
        </is>
      </c>
      <c r="F478" t="n">
        <v>0</v>
      </c>
    </row>
    <row r="479">
      <c r="A479" t="n">
        <v>478</v>
      </c>
      <c r="B479" s="1" t="n">
        <v>45069</v>
      </c>
      <c r="C479" s="2" t="n">
        <v>0.5753703703703704</v>
      </c>
      <c r="D479" t="n">
        <v>475</v>
      </c>
      <c r="E479" s="5" t="inlineStr">
        <is>
          <t>FSL984CE</t>
        </is>
      </c>
      <c r="F479" t="n">
        <v>0</v>
      </c>
    </row>
    <row r="480">
      <c r="A480" t="n">
        <v>479</v>
      </c>
      <c r="B480" s="1" t="n">
        <v>45069</v>
      </c>
      <c r="C480" s="2" t="n">
        <v>0.5754050925925925</v>
      </c>
      <c r="D480" t="n">
        <v>476</v>
      </c>
      <c r="E480" s="5" t="inlineStr">
        <is>
          <t>PO2TJ76</t>
        </is>
      </c>
      <c r="F480" t="n">
        <v>0</v>
      </c>
    </row>
    <row r="481">
      <c r="A481" t="n">
        <v>480</v>
      </c>
      <c r="B481" s="1" t="n">
        <v>45069</v>
      </c>
      <c r="C481" s="2" t="n">
        <v>0.5754282407407407</v>
      </c>
      <c r="D481" t="n">
        <v>477</v>
      </c>
      <c r="E481" s="5" t="inlineStr">
        <is>
          <t>BX4920CK</t>
        </is>
      </c>
      <c r="F481" t="n">
        <v>0</v>
      </c>
    </row>
    <row r="482">
      <c r="A482" t="n">
        <v>481</v>
      </c>
      <c r="B482" s="1" t="n">
        <v>45069</v>
      </c>
      <c r="C482" s="2" t="n">
        <v>0.5754861111111111</v>
      </c>
      <c r="D482" t="n">
        <v>478</v>
      </c>
      <c r="E482" s="5" t="inlineStr">
        <is>
          <t>PTU3496H</t>
        </is>
      </c>
      <c r="F482" t="n">
        <v>0</v>
      </c>
    </row>
    <row r="483">
      <c r="A483" t="n">
        <v>482</v>
      </c>
      <c r="B483" s="1" t="n">
        <v>45069</v>
      </c>
      <c r="C483" s="2" t="n">
        <v>0.5755208333333334</v>
      </c>
      <c r="D483" t="n">
        <v>479</v>
      </c>
      <c r="E483" s="5" t="inlineStr">
        <is>
          <t>EOP66R2</t>
        </is>
      </c>
      <c r="F483" t="n">
        <v>0</v>
      </c>
    </row>
    <row r="484">
      <c r="A484" t="n">
        <v>483</v>
      </c>
      <c r="B484" s="1" t="n">
        <v>45069</v>
      </c>
      <c r="C484" s="2" t="n">
        <v>0.5755324074074074</v>
      </c>
      <c r="D484" t="n">
        <v>480</v>
      </c>
      <c r="E484" s="5" t="inlineStr">
        <is>
          <t>FSW82XP</t>
        </is>
      </c>
      <c r="F484" t="n">
        <v>0</v>
      </c>
    </row>
    <row r="485">
      <c r="A485" t="n">
        <v>484</v>
      </c>
      <c r="B485" s="1" t="n">
        <v>45069</v>
      </c>
      <c r="C485" s="2" t="n">
        <v>0.5756134259259259</v>
      </c>
      <c r="D485" t="n">
        <v>481</v>
      </c>
      <c r="E485" s="5" t="inlineStr">
        <is>
          <t>PZ464XC</t>
        </is>
      </c>
      <c r="F485" t="n">
        <v>0</v>
      </c>
    </row>
    <row r="486">
      <c r="A486" t="n">
        <v>485</v>
      </c>
      <c r="B486" s="1" t="n">
        <v>45069</v>
      </c>
      <c r="C486" s="2" t="n">
        <v>0.5756365740740741</v>
      </c>
      <c r="D486" t="n">
        <v>482</v>
      </c>
      <c r="E486" s="5" t="inlineStr">
        <is>
          <t>WI942MN</t>
        </is>
      </c>
      <c r="F486" t="n">
        <v>0</v>
      </c>
    </row>
    <row r="487">
      <c r="A487" t="n">
        <v>486</v>
      </c>
      <c r="B487" s="1" t="n">
        <v>45069</v>
      </c>
      <c r="C487" s="2" t="n">
        <v>0.5756712962962963</v>
      </c>
      <c r="D487" t="n">
        <v>483</v>
      </c>
      <c r="E487" s="5" t="inlineStr">
        <is>
          <t>NO674AC</t>
        </is>
      </c>
      <c r="F487" t="n">
        <v>0</v>
      </c>
    </row>
    <row r="488">
      <c r="A488" t="n">
        <v>487</v>
      </c>
      <c r="B488" s="1" t="n">
        <v>45069</v>
      </c>
      <c r="C488" s="2" t="n">
        <v>0.5758449074074075</v>
      </c>
      <c r="D488" t="n">
        <v>484</v>
      </c>
      <c r="E488" s="5" t="inlineStr">
        <is>
          <t>POB04137</t>
        </is>
      </c>
      <c r="F488" t="n">
        <v>0</v>
      </c>
    </row>
    <row r="489">
      <c r="A489" t="n">
        <v>488</v>
      </c>
      <c r="B489" s="1" t="n">
        <v>45069</v>
      </c>
      <c r="C489" s="2" t="n">
        <v>0.5758796296296296</v>
      </c>
      <c r="D489" t="n">
        <v>485</v>
      </c>
      <c r="E489" s="5" t="inlineStr">
        <is>
          <t>WGM79604</t>
        </is>
      </c>
      <c r="F489" t="n">
        <v>0</v>
      </c>
    </row>
    <row r="490">
      <c r="A490" t="n">
        <v>489</v>
      </c>
      <c r="B490" s="1" t="n">
        <v>45069</v>
      </c>
      <c r="C490" s="2" t="n">
        <v>0.5759143518518518</v>
      </c>
      <c r="D490" t="n">
        <v>486</v>
      </c>
      <c r="E490" s="5" t="inlineStr">
        <is>
          <t>WPR9866H</t>
        </is>
      </c>
      <c r="F490" t="n">
        <v>0</v>
      </c>
    </row>
    <row r="491">
      <c r="A491" t="n">
        <v>490</v>
      </c>
      <c r="B491" s="1" t="n">
        <v>45069</v>
      </c>
      <c r="C491" s="2" t="n">
        <v>0.5759375</v>
      </c>
      <c r="D491" t="n">
        <v>487</v>
      </c>
      <c r="E491" s="5" t="inlineStr">
        <is>
          <t>FZ5784P</t>
        </is>
      </c>
      <c r="F491" t="n">
        <v>0</v>
      </c>
    </row>
    <row r="492">
      <c r="A492" t="n">
        <v>491</v>
      </c>
      <c r="B492" s="1" t="n">
        <v>45069</v>
      </c>
      <c r="C492" s="2" t="n">
        <v>0.5759606481481482</v>
      </c>
      <c r="D492" t="n">
        <v>488</v>
      </c>
      <c r="E492" s="5" t="inlineStr">
        <is>
          <t>FZ6118S</t>
        </is>
      </c>
      <c r="F492" t="n">
        <v>0</v>
      </c>
    </row>
    <row r="493">
      <c r="A493" t="n">
        <v>492</v>
      </c>
      <c r="B493" s="1" t="n">
        <v>45069</v>
      </c>
      <c r="C493" s="2" t="n">
        <v>0.5759837962962963</v>
      </c>
      <c r="D493" t="n">
        <v>489</v>
      </c>
      <c r="E493" s="5" t="inlineStr">
        <is>
          <t>EL1E087</t>
        </is>
      </c>
      <c r="F493" t="n">
        <v>0</v>
      </c>
    </row>
    <row r="494">
      <c r="A494" t="n">
        <v>493</v>
      </c>
      <c r="B494" s="1" t="n">
        <v>45069</v>
      </c>
      <c r="C494" s="2" t="n">
        <v>0.5761342592592592</v>
      </c>
      <c r="D494" t="n">
        <v>490</v>
      </c>
      <c r="E494" s="5" t="inlineStr">
        <is>
          <t>FSW60LT</t>
        </is>
      </c>
      <c r="F494" t="n">
        <v>0</v>
      </c>
    </row>
    <row r="495">
      <c r="A495" t="n">
        <v>494</v>
      </c>
      <c r="B495" s="1" t="n">
        <v>45069</v>
      </c>
      <c r="C495" s="2" t="n">
        <v>0.5765509259259259</v>
      </c>
      <c r="D495" t="n">
        <v>491</v>
      </c>
      <c r="E495" s="5" t="inlineStr">
        <is>
          <t>KO9976</t>
        </is>
      </c>
      <c r="F495" t="n">
        <v>0</v>
      </c>
    </row>
    <row r="496">
      <c r="A496" t="n">
        <v>495</v>
      </c>
      <c r="B496" s="1" t="n">
        <v>45069</v>
      </c>
      <c r="C496" s="2" t="n">
        <v>0.5765856481481482</v>
      </c>
      <c r="D496" t="n">
        <v>492</v>
      </c>
      <c r="E496" s="5" t="inlineStr">
        <is>
          <t>FSW92PM</t>
        </is>
      </c>
      <c r="F496" t="n">
        <v>0</v>
      </c>
    </row>
    <row r="497">
      <c r="A497" t="n">
        <v>496</v>
      </c>
      <c r="B497" s="1" t="n">
        <v>45069</v>
      </c>
      <c r="C497" s="2" t="n">
        <v>0.5766087962962962</v>
      </c>
      <c r="D497" t="n">
        <v>493</v>
      </c>
      <c r="E497" s="5" t="inlineStr">
        <is>
          <t>FSWPX64</t>
        </is>
      </c>
      <c r="F497" t="n">
        <v>0</v>
      </c>
    </row>
    <row r="498">
      <c r="A498" t="n">
        <v>497</v>
      </c>
      <c r="B498" s="1" t="n">
        <v>45069</v>
      </c>
      <c r="C498" s="2" t="n">
        <v>0.5768402777777778</v>
      </c>
      <c r="D498" t="n">
        <v>494</v>
      </c>
      <c r="E498" s="5" t="inlineStr">
        <is>
          <t>FWS9U05</t>
        </is>
      </c>
      <c r="F498" t="n">
        <v>0</v>
      </c>
    </row>
    <row r="499">
      <c r="A499" t="n">
        <v>498</v>
      </c>
      <c r="B499" s="1" t="n">
        <v>45069</v>
      </c>
      <c r="C499" s="2" t="n">
        <v>0.5769328703703703</v>
      </c>
      <c r="D499" t="n">
        <v>495</v>
      </c>
      <c r="E499" s="5" t="inlineStr">
        <is>
          <t>FSW24HJ</t>
        </is>
      </c>
      <c r="F499" t="n">
        <v>0</v>
      </c>
    </row>
    <row r="500">
      <c r="A500" t="n">
        <v>499</v>
      </c>
      <c r="B500" s="1" t="n">
        <v>45069</v>
      </c>
      <c r="C500" s="2" t="n">
        <v>0.5772106481481482</v>
      </c>
      <c r="D500" t="n">
        <v>496</v>
      </c>
      <c r="E500" s="5" t="inlineStr">
        <is>
          <t>PO8HV08</t>
        </is>
      </c>
      <c r="F500" t="n">
        <v>0</v>
      </c>
    </row>
    <row r="501">
      <c r="A501" t="n">
        <v>500</v>
      </c>
      <c r="B501" s="1" t="n">
        <v>45069</v>
      </c>
      <c r="C501" s="2" t="n">
        <v>0.5772685185185186</v>
      </c>
      <c r="D501" t="n">
        <v>497</v>
      </c>
      <c r="E501" s="5" t="inlineStr">
        <is>
          <t>WPR5729N</t>
        </is>
      </c>
      <c r="F501" t="n">
        <v>0</v>
      </c>
    </row>
    <row r="502">
      <c r="A502" t="n">
        <v>501</v>
      </c>
      <c r="B502" s="1" t="n">
        <v>45069</v>
      </c>
      <c r="C502" s="2" t="n">
        <v>0.5773032407407407</v>
      </c>
      <c r="D502" t="n">
        <v>498</v>
      </c>
      <c r="E502" s="5" t="inlineStr">
        <is>
          <t>WPR3272N</t>
        </is>
      </c>
      <c r="F502" t="n">
        <v>0</v>
      </c>
    </row>
    <row r="503">
      <c r="A503" t="n">
        <v>502</v>
      </c>
      <c r="B503" s="1" t="n">
        <v>45069</v>
      </c>
      <c r="C503" s="2" t="n">
        <v>0.5773379629629629</v>
      </c>
      <c r="D503" t="n">
        <v>499</v>
      </c>
      <c r="E503" s="5" t="inlineStr">
        <is>
          <t>PO6LT50</t>
        </is>
      </c>
      <c r="F503" t="n">
        <v>0</v>
      </c>
    </row>
    <row r="504">
      <c r="A504" t="n">
        <v>503</v>
      </c>
      <c r="B504" s="1" t="n">
        <v>45069</v>
      </c>
      <c r="C504" s="2" t="n">
        <v>0.5775115740740741</v>
      </c>
      <c r="D504" t="n">
        <v>500</v>
      </c>
      <c r="E504" s="5" t="inlineStr">
        <is>
          <t>FG81741</t>
        </is>
      </c>
      <c r="F504" t="n">
        <v>0</v>
      </c>
    </row>
    <row r="505">
      <c r="E505" s="5" t="n"/>
    </row>
    <row r="506">
      <c r="E506" s="5" t="n"/>
    </row>
    <row r="507">
      <c r="E507" s="5" t="n"/>
    </row>
    <row r="508">
      <c r="E508" s="5" t="n"/>
    </row>
    <row r="509">
      <c r="E509" s="5" t="n"/>
    </row>
    <row r="510">
      <c r="E510" s="5" t="n"/>
    </row>
    <row r="511">
      <c r="E511" s="5" t="n"/>
    </row>
    <row r="512">
      <c r="E512" s="5" t="n"/>
    </row>
    <row r="513">
      <c r="E513" s="5" t="n"/>
    </row>
    <row r="514">
      <c r="E514" s="5" t="n"/>
    </row>
    <row r="515">
      <c r="E515" s="5" t="n"/>
    </row>
    <row r="516">
      <c r="E516" s="5" t="n"/>
    </row>
    <row r="517">
      <c r="E517" s="5" t="n"/>
    </row>
    <row r="518">
      <c r="E518" s="5" t="n"/>
    </row>
    <row r="519">
      <c r="E519" s="5" t="n"/>
    </row>
    <row r="520">
      <c r="E520" s="5" t="n"/>
    </row>
    <row r="521">
      <c r="E521" s="5" t="n"/>
    </row>
    <row r="522">
      <c r="E522" s="5" t="n"/>
    </row>
    <row r="523">
      <c r="E523" s="5" t="n"/>
    </row>
    <row r="524">
      <c r="E524" s="5" t="n"/>
    </row>
    <row r="525">
      <c r="E525" s="5" t="n"/>
    </row>
    <row r="526">
      <c r="E526" s="5" t="n"/>
    </row>
    <row r="527">
      <c r="E527" s="5" t="n"/>
    </row>
    <row r="528">
      <c r="E528" s="5" t="n"/>
    </row>
    <row r="529">
      <c r="E529" s="5" t="n"/>
    </row>
    <row r="530">
      <c r="E530" s="5" t="n"/>
    </row>
    <row r="531">
      <c r="E531" s="5" t="n"/>
    </row>
    <row r="532">
      <c r="E532" s="5" t="n"/>
    </row>
    <row r="533">
      <c r="E533" s="5" t="n"/>
    </row>
    <row r="534">
      <c r="E534" s="5" t="n"/>
    </row>
    <row r="535">
      <c r="E535" s="5" t="n"/>
    </row>
    <row r="536">
      <c r="E536" s="5" t="n"/>
    </row>
    <row r="537">
      <c r="E537" s="5" t="n"/>
    </row>
    <row r="538">
      <c r="E538" s="5" t="n"/>
    </row>
    <row r="539">
      <c r="E539" s="5" t="n"/>
    </row>
    <row r="540">
      <c r="E540" s="5" t="n"/>
    </row>
    <row r="541">
      <c r="E541" s="5" t="n"/>
    </row>
    <row r="542">
      <c r="E542" s="5" t="n"/>
    </row>
    <row r="543">
      <c r="E543" s="5" t="n"/>
    </row>
    <row r="544">
      <c r="E544" s="5" t="n"/>
    </row>
    <row r="545">
      <c r="E545" s="5" t="n"/>
    </row>
    <row r="546">
      <c r="E546" s="5" t="n"/>
    </row>
    <row r="547">
      <c r="E547" s="5" t="n"/>
    </row>
    <row r="548">
      <c r="E548" s="5" t="n"/>
    </row>
    <row r="549">
      <c r="E549" s="5" t="n"/>
    </row>
    <row r="550">
      <c r="E550" s="5" t="n"/>
    </row>
    <row r="551">
      <c r="E551" s="5" t="n"/>
    </row>
    <row r="552">
      <c r="E552" s="5" t="n"/>
    </row>
    <row r="553">
      <c r="E553" s="5" t="n"/>
    </row>
    <row r="554">
      <c r="E554" s="5" t="n"/>
    </row>
    <row r="555">
      <c r="E555" s="5" t="n"/>
    </row>
    <row r="556">
      <c r="E556" s="5" t="n"/>
    </row>
    <row r="557">
      <c r="E557" s="5" t="n"/>
    </row>
    <row r="558">
      <c r="E558" s="5" t="n"/>
    </row>
    <row r="559">
      <c r="E559" s="5" t="n"/>
    </row>
    <row r="560">
      <c r="E560" s="5" t="n"/>
    </row>
    <row r="561">
      <c r="E561" s="5" t="n"/>
    </row>
    <row r="562">
      <c r="E562" s="5" t="n"/>
    </row>
    <row r="563">
      <c r="E563" s="5" t="n"/>
    </row>
    <row r="564">
      <c r="E564" s="5" t="n"/>
    </row>
    <row r="565">
      <c r="E565" s="5" t="n"/>
    </row>
    <row r="566">
      <c r="E566" s="5" t="n"/>
    </row>
    <row r="567">
      <c r="E567" s="5" t="n"/>
    </row>
    <row r="568">
      <c r="E568" s="5" t="n"/>
    </row>
    <row r="569">
      <c r="E569" s="5" t="n"/>
    </row>
    <row r="570">
      <c r="E570" s="5" t="n"/>
    </row>
    <row r="571">
      <c r="E571" s="5" t="n"/>
    </row>
    <row r="572">
      <c r="E572" s="5" t="n"/>
    </row>
    <row r="573">
      <c r="E573" s="5" t="n"/>
    </row>
    <row r="574">
      <c r="E574" s="5" t="n"/>
    </row>
    <row r="575">
      <c r="E575" s="5" t="n"/>
    </row>
    <row r="576">
      <c r="E576" s="5" t="n"/>
    </row>
    <row r="577">
      <c r="E577" s="5" t="n"/>
    </row>
    <row r="578">
      <c r="E578" s="5" t="n"/>
    </row>
    <row r="579">
      <c r="E579" s="5" t="n"/>
    </row>
    <row r="580">
      <c r="E580" s="5" t="n"/>
    </row>
    <row r="581">
      <c r="E581" s="5" t="n"/>
    </row>
    <row r="582">
      <c r="E582" s="5" t="n"/>
    </row>
    <row r="583">
      <c r="E583" s="5" t="n"/>
    </row>
    <row r="584">
      <c r="E584" s="5" t="n"/>
    </row>
    <row r="585">
      <c r="E585" s="5" t="n"/>
    </row>
    <row r="586">
      <c r="E586" s="5" t="n"/>
    </row>
    <row r="587">
      <c r="E587" s="5" t="n"/>
    </row>
    <row r="588">
      <c r="E588" s="5" t="n"/>
    </row>
    <row r="589">
      <c r="E589" s="5" t="n"/>
    </row>
    <row r="590">
      <c r="E590" s="5" t="n"/>
    </row>
    <row r="591">
      <c r="E591" s="5" t="n"/>
    </row>
    <row r="592">
      <c r="E592" s="5" t="n"/>
    </row>
    <row r="593">
      <c r="E593" s="5" t="n"/>
    </row>
    <row r="594">
      <c r="E594" s="5" t="n"/>
    </row>
    <row r="595">
      <c r="E595" s="5" t="n"/>
    </row>
    <row r="596">
      <c r="E596" s="5" t="n"/>
    </row>
    <row r="597">
      <c r="E597" s="5" t="n"/>
    </row>
    <row r="598">
      <c r="E598" s="5" t="n"/>
    </row>
    <row r="599">
      <c r="E599" s="5" t="n"/>
    </row>
    <row r="600">
      <c r="E600" s="5" t="n"/>
    </row>
    <row r="601">
      <c r="E601" s="5" t="n"/>
    </row>
    <row r="602">
      <c r="E602" s="5" t="n"/>
    </row>
    <row r="603">
      <c r="E603" s="5" t="n"/>
    </row>
    <row r="604">
      <c r="E604" s="5" t="n"/>
    </row>
    <row r="605">
      <c r="E605" s="5" t="n"/>
    </row>
    <row r="606">
      <c r="E606" s="5" t="n"/>
    </row>
    <row r="607">
      <c r="E607" s="5" t="n"/>
    </row>
    <row r="608">
      <c r="E608" s="5" t="n"/>
    </row>
    <row r="609">
      <c r="E609" s="5" t="n"/>
    </row>
    <row r="610">
      <c r="E610" s="5" t="n"/>
    </row>
    <row r="611">
      <c r="E611" s="5" t="n"/>
    </row>
    <row r="612">
      <c r="E612" s="5" t="n"/>
    </row>
    <row r="613">
      <c r="E613" s="5" t="n"/>
    </row>
    <row r="614">
      <c r="E614" s="5" t="n"/>
    </row>
    <row r="615">
      <c r="E615" s="5" t="n"/>
    </row>
    <row r="616">
      <c r="E616" s="5" t="n"/>
    </row>
    <row r="617">
      <c r="E617" s="5" t="n"/>
    </row>
    <row r="618">
      <c r="E618" s="5" t="n"/>
    </row>
    <row r="619">
      <c r="E619" s="5" t="n"/>
    </row>
    <row r="620">
      <c r="E620" s="5" t="n"/>
    </row>
    <row r="621">
      <c r="E621" s="5" t="n"/>
    </row>
    <row r="622">
      <c r="E622" s="5" t="n"/>
    </row>
    <row r="623">
      <c r="E623" s="5" t="n"/>
    </row>
    <row r="624">
      <c r="E624" s="5" t="n"/>
    </row>
    <row r="625">
      <c r="E625" s="5" t="n"/>
    </row>
    <row r="626">
      <c r="E626" s="5" t="n"/>
    </row>
    <row r="627">
      <c r="E627" s="5" t="n"/>
    </row>
    <row r="628">
      <c r="E628" s="5" t="n"/>
    </row>
    <row r="629">
      <c r="E629" s="5" t="n"/>
    </row>
    <row r="630">
      <c r="E630" s="5" t="n"/>
    </row>
    <row r="631">
      <c r="E631" s="5" t="n"/>
    </row>
    <row r="632">
      <c r="E632" s="5" t="n"/>
    </row>
    <row r="633">
      <c r="E633" s="5" t="n"/>
    </row>
    <row r="634">
      <c r="E634" s="5" t="n"/>
    </row>
    <row r="635">
      <c r="E635" s="5" t="n"/>
    </row>
    <row r="636">
      <c r="E636" s="5" t="n"/>
    </row>
    <row r="637">
      <c r="E637" s="5" t="n"/>
    </row>
    <row r="638">
      <c r="E638" s="5" t="n"/>
    </row>
    <row r="639">
      <c r="E639" s="5" t="n"/>
    </row>
    <row r="640">
      <c r="E640" s="5" t="n"/>
    </row>
    <row r="641">
      <c r="E641" s="5" t="n"/>
    </row>
    <row r="642">
      <c r="E642" s="5" t="n"/>
    </row>
    <row r="643">
      <c r="E643" s="5" t="n"/>
    </row>
    <row r="644">
      <c r="E644" s="5" t="n"/>
    </row>
    <row r="645">
      <c r="E645" s="5" t="n"/>
    </row>
    <row r="646">
      <c r="E646" s="5" t="n"/>
    </row>
    <row r="647">
      <c r="E647" s="5" t="n"/>
    </row>
    <row r="648">
      <c r="E648" s="5" t="n"/>
    </row>
    <row r="649">
      <c r="E649" s="5" t="n"/>
    </row>
    <row r="650">
      <c r="E650" s="5" t="n"/>
    </row>
    <row r="651">
      <c r="E651" s="5" t="n"/>
    </row>
    <row r="652">
      <c r="E652" s="5" t="n"/>
    </row>
    <row r="653">
      <c r="E653" s="5" t="n"/>
    </row>
    <row r="654">
      <c r="E654" s="5" t="n"/>
    </row>
    <row r="655">
      <c r="E655" s="5" t="n"/>
    </row>
    <row r="656">
      <c r="E656" s="5" t="n"/>
    </row>
    <row r="657">
      <c r="E657" s="5" t="n"/>
    </row>
    <row r="658">
      <c r="E658" s="5" t="n"/>
    </row>
    <row r="659">
      <c r="E659" s="5" t="n"/>
    </row>
    <row r="660">
      <c r="E660" s="5" t="n"/>
    </row>
    <row r="661">
      <c r="E661" s="5" t="n"/>
    </row>
    <row r="662">
      <c r="E662" s="5" t="n"/>
    </row>
    <row r="663">
      <c r="E663" s="5" t="n"/>
    </row>
    <row r="664">
      <c r="E664" s="5" t="n"/>
    </row>
    <row r="665">
      <c r="E665" s="5" t="n"/>
    </row>
    <row r="666">
      <c r="E666" s="5" t="n"/>
    </row>
    <row r="667">
      <c r="E667" s="5" t="n"/>
    </row>
    <row r="668">
      <c r="E668" s="5" t="n"/>
    </row>
    <row r="669">
      <c r="E669" s="5" t="n"/>
    </row>
    <row r="670">
      <c r="E670" s="5" t="n"/>
    </row>
    <row r="671">
      <c r="E671" s="5" t="n"/>
    </row>
    <row r="672">
      <c r="E672" s="5" t="n"/>
    </row>
    <row r="673">
      <c r="E673" s="5" t="n"/>
    </row>
    <row r="674">
      <c r="E674" s="5" t="n"/>
    </row>
    <row r="675">
      <c r="E675" s="5" t="n"/>
    </row>
    <row r="676">
      <c r="E676" s="5" t="n"/>
    </row>
    <row r="677">
      <c r="E677" s="5" t="n"/>
    </row>
    <row r="678">
      <c r="E678" s="5" t="n"/>
    </row>
    <row r="679">
      <c r="E679" s="5" t="n"/>
    </row>
    <row r="680">
      <c r="E680" s="5" t="n"/>
    </row>
    <row r="681">
      <c r="E681" s="5" t="n"/>
    </row>
    <row r="682">
      <c r="E682" s="5" t="n"/>
    </row>
    <row r="683">
      <c r="E683" s="5" t="n"/>
    </row>
    <row r="684">
      <c r="E684" s="5" t="n"/>
    </row>
    <row r="685">
      <c r="E685" s="5" t="n"/>
    </row>
    <row r="686">
      <c r="E686" s="5" t="n"/>
    </row>
    <row r="687">
      <c r="E687" s="5" t="n"/>
    </row>
    <row r="688">
      <c r="E688" s="5" t="n"/>
    </row>
    <row r="689">
      <c r="E689" s="5" t="n"/>
    </row>
    <row r="690">
      <c r="E690" s="5" t="n"/>
    </row>
    <row r="691">
      <c r="E691" s="5" t="n"/>
    </row>
    <row r="692">
      <c r="E692" s="5" t="n"/>
    </row>
    <row r="693">
      <c r="E693" s="5" t="n"/>
    </row>
    <row r="694">
      <c r="E694" s="5" t="n"/>
    </row>
    <row r="695">
      <c r="E695" s="5" t="n"/>
    </row>
    <row r="696">
      <c r="E696" s="5" t="n"/>
    </row>
    <row r="697">
      <c r="E697" s="5" t="n"/>
    </row>
    <row r="698">
      <c r="E698" s="5" t="n"/>
    </row>
    <row r="699">
      <c r="E699" s="5" t="n"/>
    </row>
    <row r="700">
      <c r="E700" s="5" t="n"/>
    </row>
    <row r="701">
      <c r="E701" s="5" t="n"/>
    </row>
    <row r="702">
      <c r="E702" s="5" t="n"/>
    </row>
    <row r="703">
      <c r="E703" s="5" t="n"/>
    </row>
    <row r="704">
      <c r="E704" s="5" t="n"/>
    </row>
    <row r="705">
      <c r="E705" s="5" t="n"/>
    </row>
    <row r="706">
      <c r="E706" s="5" t="n"/>
    </row>
    <row r="707">
      <c r="E707" s="5" t="n"/>
    </row>
    <row r="708">
      <c r="E708" s="5" t="n"/>
    </row>
    <row r="709">
      <c r="E709" s="5" t="n"/>
    </row>
    <row r="710">
      <c r="E710" s="5" t="n"/>
    </row>
    <row r="711">
      <c r="E711" s="5" t="n"/>
    </row>
    <row r="712">
      <c r="E712" s="5" t="n"/>
    </row>
    <row r="713">
      <c r="E713" s="5" t="n"/>
    </row>
    <row r="714">
      <c r="E714" s="5" t="n"/>
    </row>
    <row r="715">
      <c r="E715" s="5" t="n"/>
    </row>
    <row r="716">
      <c r="E716" s="5" t="n"/>
    </row>
    <row r="717">
      <c r="E717" s="5" t="n"/>
    </row>
    <row r="718">
      <c r="E718" s="5" t="n"/>
    </row>
    <row r="719">
      <c r="E719" s="5" t="n"/>
    </row>
    <row r="720">
      <c r="E720" s="5" t="n"/>
    </row>
    <row r="721">
      <c r="E721" s="5" t="n"/>
    </row>
    <row r="722">
      <c r="E722" s="5" t="n"/>
    </row>
    <row r="723">
      <c r="E723" s="5" t="n"/>
    </row>
    <row r="724">
      <c r="E724" s="5" t="n"/>
    </row>
    <row r="725">
      <c r="E725" s="5" t="n"/>
    </row>
    <row r="726">
      <c r="E726" s="5" t="n"/>
    </row>
    <row r="727">
      <c r="E727" s="5" t="n"/>
    </row>
    <row r="728">
      <c r="E728" s="5" t="n"/>
    </row>
    <row r="729">
      <c r="E729" s="5" t="n"/>
    </row>
    <row r="730">
      <c r="E730" s="5" t="n"/>
    </row>
    <row r="731">
      <c r="E731" s="5" t="n"/>
    </row>
    <row r="732">
      <c r="E732" s="5" t="n"/>
    </row>
    <row r="733">
      <c r="E733" s="5" t="n"/>
    </row>
    <row r="734">
      <c r="E734" s="5" t="n"/>
    </row>
    <row r="735">
      <c r="E735" s="5" t="n"/>
    </row>
    <row r="736">
      <c r="E736" s="5" t="n"/>
    </row>
    <row r="737">
      <c r="E737" s="5" t="n"/>
    </row>
    <row r="738">
      <c r="E738" s="5" t="n"/>
    </row>
    <row r="739">
      <c r="E739" s="5" t="n"/>
    </row>
    <row r="740">
      <c r="E740" s="5" t="n"/>
    </row>
    <row r="741">
      <c r="E741" s="5" t="n"/>
    </row>
    <row r="742">
      <c r="E742" s="5" t="n"/>
    </row>
    <row r="743">
      <c r="E743" s="5" t="n"/>
    </row>
    <row r="744">
      <c r="E744" s="5" t="n"/>
    </row>
    <row r="745">
      <c r="E745" s="5" t="n"/>
    </row>
    <row r="746">
      <c r="E746" s="5" t="n"/>
    </row>
    <row r="747">
      <c r="E747" s="5" t="n"/>
    </row>
    <row r="748">
      <c r="E748" s="5" t="n"/>
    </row>
    <row r="749">
      <c r="E749" s="5" t="n"/>
    </row>
    <row r="750">
      <c r="E750" s="5" t="n"/>
    </row>
    <row r="751">
      <c r="E751" s="5" t="n"/>
    </row>
    <row r="752">
      <c r="E752" s="5" t="n"/>
    </row>
    <row r="753">
      <c r="E753" s="5" t="n"/>
    </row>
    <row r="754">
      <c r="E754" s="5" t="n"/>
    </row>
    <row r="755">
      <c r="E755" s="5" t="n"/>
    </row>
    <row r="756">
      <c r="E756" s="5" t="n"/>
    </row>
    <row r="757">
      <c r="E757" s="5" t="n"/>
    </row>
    <row r="758">
      <c r="E758" s="5" t="n"/>
    </row>
    <row r="759">
      <c r="E759" s="5" t="n"/>
    </row>
    <row r="760">
      <c r="E760" s="5" t="n"/>
    </row>
    <row r="761">
      <c r="E761" s="5" t="n"/>
    </row>
    <row r="762">
      <c r="E762" s="5" t="n"/>
    </row>
    <row r="763">
      <c r="E763" s="5" t="n"/>
    </row>
    <row r="764">
      <c r="E764" s="5" t="n"/>
    </row>
    <row r="765">
      <c r="E765" s="5" t="n"/>
    </row>
    <row r="766">
      <c r="E766" s="5" t="n"/>
    </row>
    <row r="767">
      <c r="E767" s="5" t="n"/>
    </row>
    <row r="768">
      <c r="E768" s="5" t="n"/>
    </row>
    <row r="769">
      <c r="E769" s="5" t="n"/>
    </row>
    <row r="770">
      <c r="E770" s="5" t="n"/>
    </row>
    <row r="771">
      <c r="E771" s="5" t="n"/>
    </row>
    <row r="772">
      <c r="E772" s="5" t="n"/>
    </row>
    <row r="773">
      <c r="E773" s="5" t="n"/>
    </row>
    <row r="774">
      <c r="E774" s="5" t="n"/>
    </row>
    <row r="775">
      <c r="E775" s="5" t="n"/>
    </row>
    <row r="776">
      <c r="E776" s="5" t="n"/>
    </row>
    <row r="777">
      <c r="E777" s="5" t="n"/>
    </row>
    <row r="778">
      <c r="E778" s="5" t="n"/>
    </row>
    <row r="779">
      <c r="E779" s="5" t="n"/>
    </row>
    <row r="780">
      <c r="E780" s="5" t="n"/>
    </row>
    <row r="781">
      <c r="E781" s="5" t="n"/>
    </row>
    <row r="782">
      <c r="E782" s="5" t="n"/>
    </row>
    <row r="783">
      <c r="E783" s="5" t="n"/>
    </row>
    <row r="784">
      <c r="E784" s="5" t="n"/>
    </row>
    <row r="785">
      <c r="E785" s="5" t="n"/>
    </row>
    <row r="786">
      <c r="E786" s="5" t="n"/>
    </row>
    <row r="787">
      <c r="E787" s="5" t="n"/>
    </row>
    <row r="788">
      <c r="E788" s="5" t="n"/>
    </row>
    <row r="789">
      <c r="E789" s="5" t="n"/>
    </row>
    <row r="790">
      <c r="E790" s="5" t="n"/>
    </row>
    <row r="791">
      <c r="E791" s="5" t="n"/>
    </row>
    <row r="792">
      <c r="E792" s="5" t="n"/>
    </row>
    <row r="793">
      <c r="E793" s="5" t="n"/>
    </row>
    <row r="794">
      <c r="E794" s="5" t="n"/>
    </row>
    <row r="795">
      <c r="E795" s="5" t="n"/>
    </row>
    <row r="796">
      <c r="E796" s="5" t="n"/>
    </row>
    <row r="797">
      <c r="E797" s="5" t="n"/>
    </row>
    <row r="798">
      <c r="E798" s="5" t="n"/>
    </row>
    <row r="799">
      <c r="E799" s="5" t="n"/>
    </row>
    <row r="800">
      <c r="E800" s="5" t="n"/>
    </row>
    <row r="801">
      <c r="E801" s="5" t="n"/>
    </row>
    <row r="802">
      <c r="E802" s="5" t="n"/>
    </row>
    <row r="803">
      <c r="E803" s="5" t="n"/>
    </row>
    <row r="804">
      <c r="E804" s="5" t="n"/>
    </row>
    <row r="805">
      <c r="E805" s="5" t="n"/>
    </row>
    <row r="806">
      <c r="E806" s="5" t="n"/>
    </row>
    <row r="807">
      <c r="E807" s="5" t="n"/>
    </row>
    <row r="808">
      <c r="E808" s="5" t="n"/>
    </row>
    <row r="809">
      <c r="E809" s="5" t="n"/>
    </row>
    <row r="810">
      <c r="E810" s="5" t="n"/>
    </row>
    <row r="811">
      <c r="E811" s="5" t="n"/>
    </row>
    <row r="812">
      <c r="E812" s="5" t="n"/>
    </row>
    <row r="813">
      <c r="E813" s="5" t="n"/>
    </row>
    <row r="814">
      <c r="E814" s="5" t="n"/>
    </row>
    <row r="815">
      <c r="E815" s="5" t="n"/>
    </row>
    <row r="816">
      <c r="E816" s="5" t="n"/>
    </row>
    <row r="817">
      <c r="E817" s="5" t="n"/>
    </row>
    <row r="818">
      <c r="E818" s="5" t="n"/>
    </row>
    <row r="819">
      <c r="E819" s="5" t="n"/>
    </row>
    <row r="820">
      <c r="E820" s="5" t="n"/>
    </row>
    <row r="821">
      <c r="E821" s="5" t="n"/>
    </row>
    <row r="822">
      <c r="E822" s="5" t="n"/>
    </row>
    <row r="823">
      <c r="E823" s="5" t="n"/>
    </row>
    <row r="824">
      <c r="E824" s="5" t="n"/>
    </row>
    <row r="825">
      <c r="E825" s="5" t="n"/>
    </row>
    <row r="826">
      <c r="E826" s="5" t="n"/>
    </row>
    <row r="827">
      <c r="E827" s="5" t="n"/>
    </row>
    <row r="828">
      <c r="E828" s="5" t="n"/>
    </row>
    <row r="829">
      <c r="E829" s="5" t="n"/>
    </row>
    <row r="830">
      <c r="E830" s="5" t="n"/>
    </row>
    <row r="831">
      <c r="E831" s="5" t="n"/>
    </row>
    <row r="832">
      <c r="E832" s="5" t="n"/>
    </row>
    <row r="833">
      <c r="E833" s="5" t="n"/>
    </row>
    <row r="834">
      <c r="E834" s="5" t="n"/>
    </row>
    <row r="835">
      <c r="E835" s="5" t="n"/>
    </row>
    <row r="836">
      <c r="E836" s="5" t="n"/>
    </row>
    <row r="837">
      <c r="E837" s="5" t="n"/>
    </row>
    <row r="838">
      <c r="E838" s="5" t="n"/>
    </row>
    <row r="839">
      <c r="E839" s="5" t="n"/>
    </row>
    <row r="840">
      <c r="E840" s="5" t="n"/>
    </row>
    <row r="841">
      <c r="E841" s="5" t="n"/>
    </row>
    <row r="842">
      <c r="E842" s="5" t="n"/>
    </row>
    <row r="843">
      <c r="E843" s="5" t="n"/>
    </row>
    <row r="844">
      <c r="E844" s="5" t="n"/>
    </row>
    <row r="845">
      <c r="E845" s="5" t="n"/>
    </row>
    <row r="846">
      <c r="E846" s="5" t="n"/>
    </row>
    <row r="847">
      <c r="E847" s="5" t="n"/>
    </row>
    <row r="848">
      <c r="E848" s="5" t="n"/>
    </row>
    <row r="849">
      <c r="E849" s="5" t="n"/>
    </row>
    <row r="850">
      <c r="E850" s="5" t="n"/>
    </row>
    <row r="851">
      <c r="E851" s="5" t="n"/>
    </row>
    <row r="852">
      <c r="E852" s="5" t="n"/>
    </row>
    <row r="853">
      <c r="E853" s="5" t="n"/>
    </row>
    <row r="854">
      <c r="E854" s="5" t="n"/>
    </row>
    <row r="855">
      <c r="E855" s="5" t="n"/>
    </row>
    <row r="856">
      <c r="E856" s="5" t="n"/>
    </row>
    <row r="857">
      <c r="E857" s="5" t="n"/>
    </row>
    <row r="858">
      <c r="E858" s="5" t="n"/>
    </row>
    <row r="859">
      <c r="E859" s="5" t="n"/>
    </row>
    <row r="860">
      <c r="E860" s="5" t="n"/>
    </row>
    <row r="861">
      <c r="E861" s="5" t="n"/>
    </row>
    <row r="862">
      <c r="E862" s="5" t="n"/>
    </row>
    <row r="863">
      <c r="E863" s="5" t="n"/>
    </row>
    <row r="864">
      <c r="E864" s="5" t="n"/>
    </row>
    <row r="865">
      <c r="E865" s="5" t="n"/>
    </row>
    <row r="866">
      <c r="E866" s="5" t="n"/>
    </row>
    <row r="867">
      <c r="E867" s="5" t="n"/>
    </row>
    <row r="868">
      <c r="E868" s="5" t="n"/>
    </row>
    <row r="869">
      <c r="E869" s="5" t="n"/>
    </row>
    <row r="870">
      <c r="E870" s="5" t="n"/>
    </row>
    <row r="871">
      <c r="E871" s="5" t="n"/>
    </row>
    <row r="872">
      <c r="E872" s="5" t="n"/>
    </row>
    <row r="873">
      <c r="E873" s="5" t="n"/>
    </row>
    <row r="874">
      <c r="E874" s="5" t="n"/>
    </row>
    <row r="875">
      <c r="E875" s="5" t="n"/>
    </row>
    <row r="876">
      <c r="E876" s="5" t="n"/>
    </row>
    <row r="877">
      <c r="E877" s="5" t="n"/>
    </row>
    <row r="878">
      <c r="E878" s="5" t="n"/>
    </row>
    <row r="879">
      <c r="E879" s="5" t="n"/>
    </row>
    <row r="880">
      <c r="E880" s="5" t="n"/>
    </row>
    <row r="881">
      <c r="E881" s="5" t="n"/>
    </row>
    <row r="882">
      <c r="E882" s="5" t="n"/>
    </row>
    <row r="883">
      <c r="E883" s="5" t="n"/>
    </row>
    <row r="884">
      <c r="E884" s="5" t="n"/>
    </row>
    <row r="885">
      <c r="E885" s="5" t="n"/>
    </row>
    <row r="886">
      <c r="E886" s="5" t="n"/>
    </row>
    <row r="887">
      <c r="E887" s="5" t="n"/>
    </row>
    <row r="888">
      <c r="E888" s="5" t="n"/>
    </row>
    <row r="889">
      <c r="E889" s="5" t="n"/>
    </row>
    <row r="890">
      <c r="E890" s="5" t="n"/>
    </row>
    <row r="891">
      <c r="E891" s="5" t="n"/>
    </row>
    <row r="892">
      <c r="E892" s="5" t="n"/>
    </row>
    <row r="893">
      <c r="E893" s="5" t="n"/>
    </row>
    <row r="894">
      <c r="E894" s="5" t="n"/>
    </row>
    <row r="895">
      <c r="E895" s="5" t="n"/>
    </row>
    <row r="896">
      <c r="E896" s="5" t="n"/>
    </row>
    <row r="897">
      <c r="E897" s="5" t="n"/>
    </row>
    <row r="898">
      <c r="E898" s="5" t="n"/>
    </row>
    <row r="899">
      <c r="E899" s="5" t="n"/>
    </row>
    <row r="900">
      <c r="E900" s="5" t="n"/>
    </row>
    <row r="901">
      <c r="E901" s="5" t="n"/>
    </row>
    <row r="902">
      <c r="E902" s="5" t="n"/>
    </row>
    <row r="903">
      <c r="E903" s="5" t="n"/>
    </row>
    <row r="904">
      <c r="E904" s="5" t="n"/>
    </row>
    <row r="905">
      <c r="E905" s="5" t="n"/>
    </row>
    <row r="906">
      <c r="E906" s="5" t="n"/>
    </row>
    <row r="907">
      <c r="E907" s="5" t="n"/>
    </row>
    <row r="908">
      <c r="E908" s="5" t="n"/>
    </row>
    <row r="909">
      <c r="E909" s="5" t="n"/>
    </row>
    <row r="910">
      <c r="E910" s="5" t="n"/>
    </row>
    <row r="911">
      <c r="E911" s="5" t="n"/>
    </row>
    <row r="912">
      <c r="E912" s="5" t="n"/>
    </row>
    <row r="913">
      <c r="E913" s="5" t="n"/>
    </row>
    <row r="914">
      <c r="E914" s="5" t="n"/>
    </row>
    <row r="915">
      <c r="E915" s="5" t="n"/>
    </row>
    <row r="916">
      <c r="E916" s="5" t="n"/>
    </row>
    <row r="917">
      <c r="E917" s="5" t="n"/>
    </row>
    <row r="918">
      <c r="E918" s="5" t="n"/>
    </row>
    <row r="919">
      <c r="E919" s="5" t="n"/>
    </row>
    <row r="920">
      <c r="E920" s="5" t="n"/>
    </row>
    <row r="921">
      <c r="E921" s="5" t="n"/>
    </row>
    <row r="922">
      <c r="E922" s="5" t="n"/>
    </row>
    <row r="923">
      <c r="E923" s="5" t="n"/>
    </row>
    <row r="924">
      <c r="E924" s="5" t="n"/>
    </row>
    <row r="925">
      <c r="E925" s="5" t="n"/>
    </row>
    <row r="926">
      <c r="E926" s="5" t="n"/>
    </row>
    <row r="927">
      <c r="E927" s="5" t="n"/>
    </row>
    <row r="928">
      <c r="E928" s="5" t="n"/>
    </row>
    <row r="929">
      <c r="E929" s="5" t="n"/>
    </row>
    <row r="930">
      <c r="E930" s="5" t="n"/>
    </row>
    <row r="931">
      <c r="E931" s="5" t="n"/>
    </row>
    <row r="932">
      <c r="E932" s="5" t="n"/>
    </row>
    <row r="933">
      <c r="E933" s="5" t="n"/>
    </row>
    <row r="934">
      <c r="E934" s="5" t="n"/>
    </row>
    <row r="935">
      <c r="E935" s="5" t="n"/>
    </row>
    <row r="936">
      <c r="E936" s="5" t="n"/>
    </row>
    <row r="937">
      <c r="E937" s="5" t="n"/>
    </row>
    <row r="938">
      <c r="E938" s="5" t="n"/>
    </row>
    <row r="939">
      <c r="E939" s="5" t="n"/>
    </row>
    <row r="940">
      <c r="E940" s="5" t="n"/>
    </row>
    <row r="941">
      <c r="E941" s="5" t="n"/>
    </row>
    <row r="942">
      <c r="E942" s="5" t="n"/>
    </row>
    <row r="943">
      <c r="E943" s="5" t="n"/>
    </row>
    <row r="944">
      <c r="E944" s="5" t="n"/>
    </row>
    <row r="945">
      <c r="E945" s="5" t="n"/>
    </row>
    <row r="946">
      <c r="E946" s="5" t="n"/>
    </row>
    <row r="947">
      <c r="E947" s="5" t="n"/>
    </row>
    <row r="948">
      <c r="E948" s="5" t="n"/>
    </row>
    <row r="949">
      <c r="E949" s="5" t="n"/>
    </row>
    <row r="950">
      <c r="E950" s="5" t="n"/>
    </row>
    <row r="951">
      <c r="E951" s="5" t="n"/>
    </row>
    <row r="952">
      <c r="E952" s="5" t="n"/>
    </row>
    <row r="953">
      <c r="E953" s="5" t="n"/>
    </row>
    <row r="954">
      <c r="E954" s="5" t="n"/>
    </row>
    <row r="955">
      <c r="E955" s="5" t="n"/>
    </row>
    <row r="956">
      <c r="E956" s="5" t="n"/>
    </row>
    <row r="957">
      <c r="E957" s="5" t="n"/>
    </row>
    <row r="958">
      <c r="E958" s="5" t="n"/>
    </row>
    <row r="959">
      <c r="E959" s="5" t="n"/>
    </row>
    <row r="960">
      <c r="E960" s="5" t="n"/>
    </row>
    <row r="961">
      <c r="E961" s="5" t="n"/>
    </row>
    <row r="962">
      <c r="E962" s="5" t="n"/>
    </row>
    <row r="963">
      <c r="E963" s="5" t="n"/>
    </row>
    <row r="964">
      <c r="E964" s="5" t="n"/>
    </row>
    <row r="965">
      <c r="E965" s="5" t="n"/>
    </row>
    <row r="966">
      <c r="E966" s="5" t="n"/>
    </row>
    <row r="967">
      <c r="E967" s="5" t="n"/>
    </row>
    <row r="968">
      <c r="E968" s="5" t="n"/>
    </row>
    <row r="969">
      <c r="E969" s="5" t="n"/>
    </row>
    <row r="970">
      <c r="E970" s="5" t="n"/>
    </row>
    <row r="971">
      <c r="E971" s="5" t="n"/>
    </row>
    <row r="972">
      <c r="E972" s="5" t="n"/>
    </row>
    <row r="973">
      <c r="E973" s="5" t="n"/>
    </row>
    <row r="974">
      <c r="E974" s="5" t="n"/>
    </row>
    <row r="975">
      <c r="E975" s="5" t="n"/>
    </row>
    <row r="976">
      <c r="E976" s="5" t="n"/>
    </row>
    <row r="977">
      <c r="E977" s="5" t="n"/>
    </row>
    <row r="978">
      <c r="E978" s="5" t="n"/>
    </row>
    <row r="979">
      <c r="E979" s="5" t="n"/>
    </row>
    <row r="980">
      <c r="E980" s="5" t="n"/>
    </row>
    <row r="981">
      <c r="E981" s="5" t="n"/>
    </row>
    <row r="982">
      <c r="E982" s="5" t="n"/>
    </row>
    <row r="983">
      <c r="E983" s="5" t="n"/>
    </row>
    <row r="984">
      <c r="E984" s="5" t="n"/>
    </row>
    <row r="985">
      <c r="E985" s="5" t="n"/>
    </row>
    <row r="986">
      <c r="E986" s="5" t="n"/>
    </row>
    <row r="987">
      <c r="E987" s="5" t="n"/>
    </row>
    <row r="988">
      <c r="E988" s="5" t="n"/>
    </row>
    <row r="989">
      <c r="E989" s="5" t="n"/>
    </row>
    <row r="990">
      <c r="E990" s="5" t="n"/>
    </row>
    <row r="991">
      <c r="E991" s="5" t="n"/>
    </row>
    <row r="992">
      <c r="E992" s="5" t="n"/>
    </row>
    <row r="993">
      <c r="E993" s="5" t="n"/>
    </row>
    <row r="994">
      <c r="E994" s="5" t="n"/>
    </row>
    <row r="995">
      <c r="E995" s="5" t="n"/>
    </row>
    <row r="996">
      <c r="E996" s="5" t="n"/>
    </row>
    <row r="997">
      <c r="E997" s="5" t="n"/>
    </row>
    <row r="998">
      <c r="E998" s="5" t="n"/>
    </row>
    <row r="999">
      <c r="E999" s="5" t="n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C999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5" customWidth="1" min="7" max="7"/>
    <col width="15" customWidth="1" min="8" max="8"/>
    <col width="12" customWidth="1" min="9" max="9"/>
    <col width="15" customWidth="1" min="10" max="10"/>
    <col width="15" customWidth="1" min="11" max="11"/>
    <col width="15" customWidth="1" min="12" max="12"/>
    <col width="12" customWidth="1" min="13" max="13"/>
    <col width="12" customWidth="1" min="14" max="14"/>
    <col width="40" customWidth="1" min="15" max="15"/>
    <col width="12" customWidth="1" min="16" max="16"/>
    <col width="12" customWidth="1" min="17" max="17"/>
    <col width="12" customWidth="1" min="18" max="18"/>
    <col width="12" customWidth="1" min="19" max="19"/>
    <col width="12" customWidth="1" min="20" max="20"/>
    <col width="12" customWidth="1" min="21" max="21"/>
    <col width="12" customWidth="1" min="22" max="22"/>
    <col width="12" customWidth="1" min="23" max="23"/>
    <col width="40" customWidth="1" min="24" max="24"/>
    <col width="12" customWidth="1" min="25" max="25"/>
    <col width="12" customWidth="1" min="26" max="26"/>
    <col width="12" customWidth="1" min="27" max="27"/>
    <col width="12" customWidth="1" min="28" max="28"/>
    <col width="12" customWidth="1" min="29" max="29"/>
  </cols>
  <sheetData>
    <row r="1">
      <c r="A1" t="inlineStr">
        <is>
          <t>Lp.</t>
        </is>
      </c>
      <c r="B1" t="inlineStr">
        <is>
          <t>Data</t>
        </is>
      </c>
      <c r="C1" t="inlineStr">
        <is>
          <t>Czas</t>
        </is>
      </c>
      <c r="D1" t="inlineStr">
        <is>
          <t>Lp. pojazdu</t>
        </is>
      </c>
      <c r="E1" t="inlineStr">
        <is>
          <t>Numer rej.</t>
        </is>
      </c>
      <c r="F1" t="inlineStr">
        <is>
          <t>Typ 8+1</t>
        </is>
      </c>
      <c r="G1" t="inlineStr">
        <is>
          <t>Błąd klasyfikacji</t>
        </is>
      </c>
      <c r="H1" t="inlineStr">
        <is>
          <t>Odczyt z systemu</t>
        </is>
      </c>
      <c r="I1" t="inlineStr">
        <is>
          <t>Typ COST323</t>
        </is>
      </c>
      <c r="J1" t="inlineStr">
        <is>
          <t>Błąd klasyfikacji</t>
        </is>
      </c>
      <c r="K1" t="inlineStr">
        <is>
          <t>Odczyt z systemu</t>
        </is>
      </c>
      <c r="L1" t="inlineStr">
        <is>
          <t>Komentarz</t>
        </is>
      </c>
      <c r="M1" s="8" t="n">
        <v>0.5210069444444444</v>
      </c>
      <c r="N1" s="8" t="n">
        <v>0.5314236111111111</v>
      </c>
      <c r="O1" s="3" t="inlineStr">
        <is>
          <t>Klasa pojazdu (8+1)</t>
        </is>
      </c>
      <c r="P1" s="3" t="inlineStr">
        <is>
          <t>Niid</t>
        </is>
      </c>
      <c r="Q1" s="3" t="inlineStr">
        <is>
          <t>Kiok</t>
        </is>
      </c>
      <c r="R1" s="3" t="inlineStr">
        <is>
          <t>Kinok</t>
        </is>
      </c>
      <c r="S1" s="3" t="inlineStr">
        <is>
          <t>Odrzucone</t>
        </is>
      </c>
      <c r="T1" s="3" t="inlineStr">
        <is>
          <t>%</t>
        </is>
      </c>
      <c r="V1" s="8" t="n">
        <v>0.5210069444444444</v>
      </c>
      <c r="W1" s="8" t="n">
        <v>0.5314236111111111</v>
      </c>
      <c r="X1" s="3" t="inlineStr">
        <is>
          <t>Klasa pojazdu (COST323)</t>
        </is>
      </c>
      <c r="Y1" s="3" t="inlineStr">
        <is>
          <t>Niid</t>
        </is>
      </c>
      <c r="Z1" s="3" t="inlineStr">
        <is>
          <t>Kiok</t>
        </is>
      </c>
      <c r="AA1" s="3" t="inlineStr">
        <is>
          <t>Kinok</t>
        </is>
      </c>
      <c r="AB1" s="3" t="inlineStr">
        <is>
          <t>Odrzucone</t>
        </is>
      </c>
      <c r="AC1" s="3" t="inlineStr">
        <is>
          <t>%</t>
        </is>
      </c>
    </row>
    <row r="2">
      <c r="A2" t="n">
        <v>1</v>
      </c>
      <c r="B2" s="1" t="n">
        <v>45069</v>
      </c>
      <c r="C2" s="2" t="n">
        <v>0.5210069444444444</v>
      </c>
      <c r="D2">
        <f>'Identyfikacja'!D2</f>
        <v/>
      </c>
      <c r="E2" s="5" t="inlineStr">
        <is>
          <t>FSWMU68</t>
        </is>
      </c>
      <c r="G2" t="n">
        <v>0</v>
      </c>
      <c r="J2" t="n">
        <v>0</v>
      </c>
      <c r="O2" s="3" t="inlineStr">
        <is>
          <t>Niesklasyfikowane</t>
        </is>
      </c>
      <c r="P2" s="3">
        <f>Q2+R2</f>
        <v/>
      </c>
      <c r="Q2" s="3">
        <f>COUNTIFS(C:C,"&gt;="&amp;M1,C:C,"&lt;"&amp;N1,F:F,"=6",G:G,"=0",D:D,"&lt;&gt;x")</f>
        <v/>
      </c>
      <c r="R2" s="3">
        <f>COUNTIFS(C:C,"&gt;="&amp;M1,C:C,"&lt;"&amp;N1,F:F,"=6",G:G,"=1",D:D,"&lt;&gt;x")</f>
        <v/>
      </c>
      <c r="S2" s="3">
        <f>COUNTIFS(C:C,"&gt;="&amp;M1,C:C,"&lt;"&amp;N1,F:F,"=6",G:G,"=2",D:D,"&lt;&gt;x")</f>
        <v/>
      </c>
      <c r="T2" s="7">
        <f>IF(P2&gt;0,Q2/P2,"-")</f>
        <v/>
      </c>
      <c r="X2" s="3" t="inlineStr">
        <is>
          <t>Samochody osobowe, dostawcze &lt;35kN</t>
        </is>
      </c>
      <c r="Y2" s="3">
        <f>Z2+AA2</f>
        <v/>
      </c>
      <c r="Z2" s="3">
        <f>COUNTIFS(C:C,"&gt;="&amp;M1,C:C,"&lt;"&amp;N1,I:I,"=1",J:J,"=0",D:D,"&lt;&gt;x")</f>
        <v/>
      </c>
      <c r="AA2" s="3">
        <f>COUNTIFS(C:C,"&gt;="&amp;M1,C:C,"&lt;"&amp;N1,I:I,"=1",J:J,"=1",D:D,"&lt;&gt;x")</f>
        <v/>
      </c>
      <c r="AB2" s="3">
        <f>COUNTIFS(C:C,"&gt;="&amp;M1,C:C,"&lt;"&amp;N1,I:I,"=1",J:J,"=2",D:D,"&lt;&gt;x")</f>
        <v/>
      </c>
      <c r="AC2" s="7">
        <f>IF(Y2&gt;0,Z2/Y2,"-")</f>
        <v/>
      </c>
    </row>
    <row r="3">
      <c r="A3" t="n">
        <v>2</v>
      </c>
      <c r="B3" s="1" t="n">
        <v>45069</v>
      </c>
      <c r="C3" s="2" t="n">
        <v>0.521099537037037</v>
      </c>
      <c r="D3">
        <f>'Identyfikacja'!D3</f>
        <v/>
      </c>
      <c r="E3" s="5" t="inlineStr">
        <is>
          <t>PO7UU72</t>
        </is>
      </c>
      <c r="F3" t="n">
        <v>9</v>
      </c>
      <c r="G3" t="n">
        <v>0</v>
      </c>
      <c r="I3" t="n">
        <v>4</v>
      </c>
      <c r="J3" t="n">
        <v>0</v>
      </c>
      <c r="O3" s="3" t="inlineStr">
        <is>
          <t>Motocykle</t>
        </is>
      </c>
      <c r="P3" s="3">
        <f>Q3+R3</f>
        <v/>
      </c>
      <c r="Q3" s="3">
        <f>COUNTIFS(C:C,"&gt;="&amp;M1,C:C,"&lt;"&amp;N1,F:F,"=10",G:G,"=0",D:D,"&lt;&gt;x")</f>
        <v/>
      </c>
      <c r="R3" s="3">
        <f>COUNTIFS(C:C,"&gt;="&amp;M1,C:C,"&lt;"&amp;N1,F:F,"=10",G:G,"=1",D:D,"&lt;&gt;x")</f>
        <v/>
      </c>
      <c r="S3" s="3">
        <f>COUNTIFS(C:C,"&gt;="&amp;M1,C:C,"&lt;"&amp;N1,F:F,"=10",G:G,"=2",D:D,"&lt;&gt;x")</f>
        <v/>
      </c>
      <c r="T3" s="7">
        <f>IF(P3&gt;0,Q3/P3,"-")</f>
        <v/>
      </c>
      <c r="X3" s="3" t="inlineStr">
        <is>
          <t>Samochody ciężarowe 2-osiowe</t>
        </is>
      </c>
      <c r="Y3" s="3">
        <f>Z3+AA3</f>
        <v/>
      </c>
      <c r="Z3" s="3">
        <f>COUNTIFS(C:C,"&gt;="&amp;M1,C:C,"&lt;"&amp;N1,I:I,"=2",J:J,"=0",D:D,"&lt;&gt;x")</f>
        <v/>
      </c>
      <c r="AA3" s="3">
        <f>COUNTIFS(C:C,"&gt;="&amp;M1,C:C,"&lt;"&amp;N1,I:I,"=2",J:J,"=1",D:D,"&lt;&gt;x")</f>
        <v/>
      </c>
      <c r="AB3" s="3">
        <f>COUNTIFS(C:C,"&gt;="&amp;M1,C:C,"&lt;"&amp;N1,I:I,"=2",J:J,"=2",D:D,"&lt;&gt;x")</f>
        <v/>
      </c>
      <c r="AC3" s="7">
        <f>IF(Y3&gt;0,Z3/Y3,"-")</f>
        <v/>
      </c>
    </row>
    <row r="4">
      <c r="A4" t="n">
        <v>3</v>
      </c>
      <c r="B4" s="1" t="n">
        <v>45069</v>
      </c>
      <c r="C4" s="2" t="n">
        <v>0.52125</v>
      </c>
      <c r="D4">
        <f>'Identyfikacja'!D4</f>
        <v/>
      </c>
      <c r="E4" s="5" t="inlineStr">
        <is>
          <t>FSWE627</t>
        </is>
      </c>
      <c r="F4" t="n">
        <v>7</v>
      </c>
      <c r="G4" t="n">
        <v>0</v>
      </c>
      <c r="I4" t="n">
        <v>1</v>
      </c>
      <c r="J4" t="n">
        <v>0</v>
      </c>
      <c r="O4" s="3" t="inlineStr">
        <is>
          <t>Samochody osobowe</t>
        </is>
      </c>
      <c r="P4" s="3">
        <f>Q4+R4</f>
        <v/>
      </c>
      <c r="Q4" s="3">
        <f>COUNTIFS(C:C,"&gt;="&amp;M1,C:C,"&lt;"&amp;N1,F:F,"=7",G:G,"=0",D:D,"&lt;&gt;x")</f>
        <v/>
      </c>
      <c r="R4" s="3">
        <f>COUNTIFS(C:C,"&gt;="&amp;M1,C:C,"&lt;"&amp;N1,F:F,"=7",G:G,"=1",D:D,"&lt;&gt;x")</f>
        <v/>
      </c>
      <c r="S4" s="3">
        <f>COUNTIFS(C:C,"&gt;="&amp;M1,C:C,"&lt;"&amp;N1,F:F,"=7",G:G,"=2",D:D,"&lt;&gt;x")</f>
        <v/>
      </c>
      <c r="T4" s="7">
        <f>IF(P4&gt;0,Q4/P4,"-")</f>
        <v/>
      </c>
      <c r="X4" s="3" t="inlineStr">
        <is>
          <t>Samochody ciężarowe 3,4-osiowe</t>
        </is>
      </c>
      <c r="Y4" s="3">
        <f>Z4+AA4</f>
        <v/>
      </c>
      <c r="Z4" s="3">
        <f>COUNTIFS(C:C,"&gt;="&amp;M1,C:C,"&lt;"&amp;N1,I:I,"=3",J:J,"=0",D:D,"&lt;&gt;x")</f>
        <v/>
      </c>
      <c r="AA4" s="3">
        <f>COUNTIFS(C:C,"&gt;="&amp;M1,C:C,"&lt;"&amp;N1,I:I,"=3",J:J,"=1",D:D,"&lt;&gt;x")</f>
        <v/>
      </c>
      <c r="AB4" s="3">
        <f>COUNTIFS(C:C,"&gt;="&amp;M1,C:C,"&lt;"&amp;N1,I:I,"=3",J:J,"=2",D:D,"&lt;&gt;x")</f>
        <v/>
      </c>
      <c r="AC4" s="7">
        <f>IF(Y4&gt;0,Z4/Y4,"-")</f>
        <v/>
      </c>
    </row>
    <row r="5">
      <c r="A5" t="n">
        <v>4</v>
      </c>
      <c r="B5" s="1" t="n">
        <v>45069</v>
      </c>
      <c r="C5" s="2" t="n">
        <v>0.5212847222222222</v>
      </c>
      <c r="D5">
        <f>'Identyfikacja'!D5</f>
        <v/>
      </c>
      <c r="E5" s="5" t="inlineStr">
        <is>
          <t>FSL106AU</t>
        </is>
      </c>
      <c r="F5" t="n">
        <v>7</v>
      </c>
      <c r="G5" t="n">
        <v>0</v>
      </c>
      <c r="I5" t="n">
        <v>1</v>
      </c>
      <c r="J5" t="n">
        <v>0</v>
      </c>
      <c r="O5" s="3" t="inlineStr">
        <is>
          <t>Samochody dostawcze do 3,5t</t>
        </is>
      </c>
      <c r="P5" s="3">
        <f>Q5+R5</f>
        <v/>
      </c>
      <c r="Q5" s="3">
        <f>COUNTIFS(C:C,"&gt;="&amp;M1,C:C,"&lt;"&amp;N1,F:F,"=11",G:G,"=0",D:D,"&lt;&gt;x")</f>
        <v/>
      </c>
      <c r="R5" s="3">
        <f>COUNTIFS(C:C,"&gt;="&amp;M1,C:C,"&lt;"&amp;N1,F:F,"=11",G:G,"=1",D:D,"&lt;&gt;x")</f>
        <v/>
      </c>
      <c r="S5" s="3">
        <f>COUNTIFS(C:C,"&gt;="&amp;M1,C:C,"&lt;"&amp;N1,F:F,"=11",G:G,"=2",D:D,"&lt;&gt;x")</f>
        <v/>
      </c>
      <c r="T5" s="7">
        <f>IF(P5&gt;0,Q5/P5,"-")</f>
        <v/>
      </c>
      <c r="X5" s="3" t="inlineStr">
        <is>
          <t>Ciągniki s. 3-6 osi, max 2 w grupie</t>
        </is>
      </c>
      <c r="Y5" s="3">
        <f>Z5+AA5</f>
        <v/>
      </c>
      <c r="Z5" s="3">
        <f>COUNTIFS(C:C,"&gt;="&amp;M1,C:C,"&lt;"&amp;N1,I:I,"=4",J:J,"=0",D:D,"&lt;&gt;x")</f>
        <v/>
      </c>
      <c r="AA5" s="3">
        <f>COUNTIFS(C:C,"&gt;="&amp;M1,C:C,"&lt;"&amp;N1,I:I,"=4",J:J,"=1",D:D,"&lt;&gt;x")</f>
        <v/>
      </c>
      <c r="AB5" s="3">
        <f>COUNTIFS(C:C,"&gt;="&amp;M1,C:C,"&lt;"&amp;N1,I:I,"=4",J:J,"=2",D:D,"&lt;&gt;x")</f>
        <v/>
      </c>
      <c r="AC5" s="7">
        <f>IF(Y5&gt;0,Z5/Y5,"-")</f>
        <v/>
      </c>
    </row>
    <row r="6">
      <c r="A6" t="n">
        <v>5</v>
      </c>
      <c r="B6" s="1" t="n">
        <v>45069</v>
      </c>
      <c r="C6" s="2" t="n">
        <v>0.5213425925925926</v>
      </c>
      <c r="D6">
        <f>'Identyfikacja'!D6</f>
        <v/>
      </c>
      <c r="E6" s="5" t="inlineStr">
        <is>
          <t>FSWLP38</t>
        </is>
      </c>
      <c r="F6" t="n">
        <v>3</v>
      </c>
      <c r="G6" t="n">
        <v>1</v>
      </c>
      <c r="H6" t="n">
        <v>9</v>
      </c>
      <c r="I6" t="n">
        <v>3</v>
      </c>
      <c r="J6" t="n">
        <v>1</v>
      </c>
      <c r="K6" t="n">
        <v>4</v>
      </c>
      <c r="O6" s="3" t="inlineStr">
        <is>
          <t>Samochody osobowe z przyczepami</t>
        </is>
      </c>
      <c r="P6" s="3">
        <f>Q6+R6</f>
        <v/>
      </c>
      <c r="Q6" s="3">
        <f>COUNTIFS(C:C,"&gt;="&amp;M1,C:C,"&lt;"&amp;N1,F:F,"=2",G:G,"=0",D:D,"&lt;&gt;x")</f>
        <v/>
      </c>
      <c r="R6" s="3">
        <f>COUNTIFS(C:C,"&gt;="&amp;M1,C:C,"&lt;"&amp;N1,F:F,"=2",G:G,"=1",D:D,"&lt;&gt;x")</f>
        <v/>
      </c>
      <c r="S6" s="3">
        <f>COUNTIFS(C:C,"&gt;="&amp;M1,C:C,"&lt;"&amp;N1,F:F,"=2",G:G,"=2",D:D,"&lt;&gt;x")</f>
        <v/>
      </c>
      <c r="T6" s="7">
        <f>IF(P6&gt;0,Q6/P6,"-")</f>
        <v/>
      </c>
      <c r="X6" s="3" t="inlineStr">
        <is>
          <t>Ciągniki s. 5- 7 osi, max 3 w grupie</t>
        </is>
      </c>
      <c r="Y6" s="3">
        <f>Z6+AA6</f>
        <v/>
      </c>
      <c r="Z6" s="3">
        <f>COUNTIFS(C:C,"&gt;="&amp;M1,C:C,"&lt;"&amp;N1,I:I,"=5",J:J,"=0",D:D,"&lt;&gt;x")</f>
        <v/>
      </c>
      <c r="AA6" s="3">
        <f>COUNTIFS(C:C,"&gt;="&amp;M1,C:C,"&lt;"&amp;N1,I:I,"=5",J:J,"=1",D:D,"&lt;&gt;x")</f>
        <v/>
      </c>
      <c r="AB6" s="3">
        <f>COUNTIFS(C:C,"&gt;="&amp;M1,C:C,"&lt;"&amp;N1,I:I,"=5",J:J,"=2",D:D,"&lt;&gt;x")</f>
        <v/>
      </c>
      <c r="AC6" s="7">
        <f>IF(Y6&gt;0,Z6/Y6,"-")</f>
        <v/>
      </c>
    </row>
    <row r="7">
      <c r="A7" t="n">
        <v>6</v>
      </c>
      <c r="B7" s="1" t="n">
        <v>45069</v>
      </c>
      <c r="C7" s="2" t="n">
        <v>0.5214351851851852</v>
      </c>
      <c r="D7">
        <f>'Identyfikacja'!D7</f>
        <v/>
      </c>
      <c r="E7" s="5" t="inlineStr">
        <is>
          <t>FSWNF62</t>
        </is>
      </c>
      <c r="F7" t="n">
        <v>7</v>
      </c>
      <c r="G7" t="n">
        <v>1</v>
      </c>
      <c r="H7" t="n">
        <v>11</v>
      </c>
      <c r="I7" t="n">
        <v>1</v>
      </c>
      <c r="J7" t="n">
        <v>1</v>
      </c>
      <c r="K7" t="n">
        <v>1</v>
      </c>
      <c r="O7" s="3" t="inlineStr">
        <is>
          <t>Samochody ciężarowe (jednoczłonowe)</t>
        </is>
      </c>
      <c r="P7" s="3">
        <f>Q7+R7</f>
        <v/>
      </c>
      <c r="Q7" s="3">
        <f>COUNTIFS(C:C,"&gt;="&amp;M1,C:C,"&lt;"&amp;N1,F:F,"=3",G:G,"=0",D:D,"&lt;&gt;x")</f>
        <v/>
      </c>
      <c r="R7" s="3">
        <f>COUNTIFS(C:C,"&gt;="&amp;M1,C:C,"&lt;"&amp;N1,F:F,"=3",G:G,"=1",D:D,"&lt;&gt;x")</f>
        <v/>
      </c>
      <c r="S7" s="3">
        <f>COUNTIFS(C:C,"&gt;="&amp;M1,C:C,"&lt;"&amp;N1,F:F,"=3",G:G,"=2",D:D,"&lt;&gt;x")</f>
        <v/>
      </c>
      <c r="T7" s="7">
        <f>IF(P7&gt;0,Q7/P7,"-")</f>
        <v/>
      </c>
      <c r="X7" s="3" t="inlineStr">
        <is>
          <t>Samochody ciężarowe z przyczepami</t>
        </is>
      </c>
      <c r="Y7" s="3">
        <f>Z7+AA7</f>
        <v/>
      </c>
      <c r="Z7" s="3">
        <f>COUNTIFS(C:C,"&gt;="&amp;M1,C:C,"&lt;"&amp;N1,I:I,"=6",J:J,"=0",D:D,"&lt;&gt;x")</f>
        <v/>
      </c>
      <c r="AA7" s="3">
        <f>COUNTIFS(C:C,"&gt;="&amp;M1,C:C,"&lt;"&amp;N1,I:I,"=6",J:J,"=1",D:D,"&lt;&gt;x")</f>
        <v/>
      </c>
      <c r="AB7" s="3">
        <f>COUNTIFS(C:C,"&gt;="&amp;M1,C:C,"&lt;"&amp;N1,I:I,"=6",J:J,"=2",D:D,"&lt;&gt;x")</f>
        <v/>
      </c>
      <c r="AC7" s="7">
        <f>IF(Y7&gt;0,Z7/Y7,"-")</f>
        <v/>
      </c>
    </row>
    <row r="8">
      <c r="A8" t="n">
        <v>7</v>
      </c>
      <c r="B8" s="1" t="n">
        <v>45069</v>
      </c>
      <c r="C8" s="2" t="n">
        <v>0.5214814814814814</v>
      </c>
      <c r="D8">
        <f>'Identyfikacja'!D8</f>
        <v/>
      </c>
      <c r="E8" s="5" t="inlineStr">
        <is>
          <t>FSW79VN</t>
        </is>
      </c>
      <c r="F8" t="n">
        <v>7</v>
      </c>
      <c r="G8" t="n">
        <v>0</v>
      </c>
      <c r="J8" t="n">
        <v>0</v>
      </c>
      <c r="K8" t="inlineStr"/>
      <c r="O8" s="3" t="inlineStr">
        <is>
          <t>Samochody ciężarowe z przyczepami</t>
        </is>
      </c>
      <c r="P8" s="3">
        <f>Q8+R8</f>
        <v/>
      </c>
      <c r="Q8" s="3">
        <f>COUNTIFS(C:C,"&gt;="&amp;M1,C:C,"&lt;"&amp;N1,F:F,"=8",G:G,"=0",D:D,"&lt;&gt;x")</f>
        <v/>
      </c>
      <c r="R8" s="3">
        <f>COUNTIFS(C:C,"&gt;="&amp;M1,C:C,"&lt;"&amp;N1,F:F,"=8",G:G,"=1",D:D,"&lt;&gt;x")</f>
        <v/>
      </c>
      <c r="S8" s="3">
        <f>COUNTIFS(C:C,"&gt;="&amp;M1,C:C,"&lt;"&amp;N1,F:F,"=8",G:G,"=2",D:D,"&lt;&gt;x")</f>
        <v/>
      </c>
      <c r="T8" s="7">
        <f>IF(P8&gt;0,Q8/P8,"-")</f>
        <v/>
      </c>
      <c r="X8" s="3" t="inlineStr">
        <is>
          <t>Autobusy</t>
        </is>
      </c>
      <c r="Y8" s="3">
        <f>Z8+AA8</f>
        <v/>
      </c>
      <c r="Z8" s="3">
        <f>COUNTIFS(C:C,"&gt;="&amp;M1,C:C,"&lt;"&amp;N1,I:I,"=7",J:J,"=0",D:D,"&lt;&gt;x")</f>
        <v/>
      </c>
      <c r="AA8" s="3">
        <f>COUNTIFS(C:C,"&gt;="&amp;M1,C:C,"&lt;"&amp;N1,I:I,"=7",J:J,"=1",D:D,"&lt;&gt;x")</f>
        <v/>
      </c>
      <c r="AB8" s="3">
        <f>COUNTIFS(C:C,"&gt;="&amp;M1,C:C,"&lt;"&amp;N1,I:I,"=7",J:J,"=2",D:D,"&lt;&gt;x")</f>
        <v/>
      </c>
      <c r="AC8" s="7">
        <f>IF(Y8&gt;0,Z8/Y8,"-")</f>
        <v/>
      </c>
    </row>
    <row r="9">
      <c r="A9" t="n">
        <v>8</v>
      </c>
      <c r="B9" s="1" t="n">
        <v>45069</v>
      </c>
      <c r="C9" s="2" t="n">
        <v>0.5216550925925926</v>
      </c>
      <c r="D9">
        <f>'Identyfikacja'!D9</f>
        <v/>
      </c>
      <c r="E9" s="5" t="inlineStr">
        <is>
          <t>PKARN16</t>
        </is>
      </c>
      <c r="F9" t="n">
        <v>9</v>
      </c>
      <c r="G9" t="n">
        <v>0</v>
      </c>
      <c r="I9" t="n">
        <v>5</v>
      </c>
      <c r="J9" t="n">
        <v>0</v>
      </c>
      <c r="O9" s="3" t="inlineStr">
        <is>
          <t>Samochody ciężarowe z naczepami</t>
        </is>
      </c>
      <c r="P9" s="3">
        <f>Q9+R9</f>
        <v/>
      </c>
      <c r="Q9" s="3">
        <f>COUNTIFS(C:C,"&gt;="&amp;M1,C:C,"&lt;"&amp;N1,F:F,"=9",G:G,"=0",D:D,"&lt;&gt;x")</f>
        <v/>
      </c>
      <c r="R9" s="3">
        <f>COUNTIFS(C:C,"&gt;="&amp;M1,C:C,"&lt;"&amp;N1,F:F,"=9",G:G,"=1",D:D,"&lt;&gt;x")</f>
        <v/>
      </c>
      <c r="S9" s="3">
        <f>COUNTIFS(C:C,"&gt;="&amp;M1,C:C,"&lt;"&amp;N1,F:F,"=9",G:G,"=2",D:D,"&lt;&gt;x")</f>
        <v/>
      </c>
      <c r="T9" s="7">
        <f>IF(P9&gt;0,Q9/P9,"-")</f>
        <v/>
      </c>
      <c r="X9" s="3" t="inlineStr">
        <is>
          <t>Inne pojazdy</t>
        </is>
      </c>
      <c r="Y9" s="3">
        <f>Z9+AA9</f>
        <v/>
      </c>
      <c r="Z9" s="3">
        <f>COUNTIFS(C:C,"&gt;="&amp;M1,C:C,"&lt;"&amp;N1,I:I,"=8",J:J,"=0",D:D,"&lt;&gt;x")</f>
        <v/>
      </c>
      <c r="AA9" s="3">
        <f>COUNTIFS(C:C,"&gt;="&amp;M1,C:C,"&lt;"&amp;N1,I:I,"=8",J:J,"=1",D:D,"&lt;&gt;x")</f>
        <v/>
      </c>
      <c r="AB9" s="3">
        <f>COUNTIFS(C:C,"&gt;="&amp;M1,C:C,"&lt;"&amp;N1,I:I,"=8",J:J,"=2",D:D,"&lt;&gt;x")</f>
        <v/>
      </c>
      <c r="AC9" s="7">
        <f>IF(Y9&gt;0,Z9/Y9,"-")</f>
        <v/>
      </c>
    </row>
    <row r="10">
      <c r="A10" t="n">
        <v>9</v>
      </c>
      <c r="B10" s="1" t="n">
        <v>45069</v>
      </c>
      <c r="C10" s="2" t="n">
        <v>0.5217361111111111</v>
      </c>
      <c r="D10">
        <f>'Identyfikacja'!D10</f>
        <v/>
      </c>
      <c r="E10" s="5" t="inlineStr">
        <is>
          <t>GD460XS</t>
        </is>
      </c>
      <c r="F10" t="n">
        <v>9</v>
      </c>
      <c r="G10" t="n">
        <v>0</v>
      </c>
      <c r="I10" t="n">
        <v>4</v>
      </c>
      <c r="J10" t="n">
        <v>0</v>
      </c>
      <c r="O10" s="3" t="inlineStr">
        <is>
          <t>Autobusy</t>
        </is>
      </c>
      <c r="P10" s="3">
        <f>Q10+R10</f>
        <v/>
      </c>
      <c r="Q10" s="3">
        <f>COUNTIFS(C:C,"&gt;="&amp;M1,C:C,"&lt;"&amp;N1,F:F,"=5",G:G,"=0",D:D,"&lt;&gt;x")</f>
        <v/>
      </c>
      <c r="R10" s="3">
        <f>COUNTIFS(C:C,"&gt;="&amp;M1,C:C,"&lt;"&amp;N1,F:F,"=5",G:G,"=1",D:D,"&lt;&gt;x")</f>
        <v/>
      </c>
      <c r="S10" s="3">
        <f>COUNTIFS(C:C,"&gt;="&amp;M1,C:C,"&lt;"&amp;N1,F:F,"=5",G:G,"=2",D:D,"&lt;&gt;x")</f>
        <v/>
      </c>
      <c r="T10" s="7">
        <f>IF(P10&gt;0,Q10/P10,"-")</f>
        <v/>
      </c>
      <c r="X10" s="3" t="n"/>
      <c r="Y10" s="3" t="n"/>
      <c r="Z10" s="3" t="n"/>
      <c r="AA10" s="3" t="n"/>
      <c r="AB10" s="3" t="n"/>
      <c r="AC10" s="7" t="n"/>
    </row>
    <row r="11">
      <c r="A11" t="n">
        <v>10</v>
      </c>
      <c r="B11" s="1" t="n">
        <v>45069</v>
      </c>
      <c r="C11" s="2" t="n">
        <v>0.5217476851851852</v>
      </c>
      <c r="D11">
        <f>'Identyfikacja'!D11</f>
        <v/>
      </c>
      <c r="E11" s="5" t="inlineStr">
        <is>
          <t>PWL26662</t>
        </is>
      </c>
      <c r="F11" t="n">
        <v>7</v>
      </c>
      <c r="G11" t="n">
        <v>0</v>
      </c>
      <c r="I11" t="n">
        <v>1</v>
      </c>
      <c r="J11" t="n">
        <v>0</v>
      </c>
      <c r="O11" s="3" t="n"/>
      <c r="P11" s="3" t="n"/>
      <c r="Q11" s="3" t="n"/>
      <c r="R11" s="3" t="n"/>
      <c r="S11" s="3" t="n"/>
      <c r="T11" s="3" t="n"/>
      <c r="X11" s="3" t="n"/>
      <c r="Y11" s="3" t="n"/>
      <c r="Z11" s="3" t="n"/>
      <c r="AA11" s="3" t="n"/>
      <c r="AB11" s="3" t="n"/>
      <c r="AC11" s="3" t="n"/>
    </row>
    <row r="12">
      <c r="A12" t="n">
        <v>11</v>
      </c>
      <c r="B12" s="1" t="n">
        <v>45069</v>
      </c>
      <c r="C12" s="2" t="n">
        <v>0.5217708333333333</v>
      </c>
      <c r="D12">
        <f>'Identyfikacja'!D12</f>
        <v/>
      </c>
      <c r="E12" s="5" t="inlineStr">
        <is>
          <t>POBRN04</t>
        </is>
      </c>
      <c r="F12" t="n">
        <v>7</v>
      </c>
      <c r="G12" t="n">
        <v>0</v>
      </c>
      <c r="I12" t="n">
        <v>1</v>
      </c>
      <c r="J12" t="n">
        <v>0</v>
      </c>
      <c r="M12" s="8" t="n">
        <v>0.5314236111111111</v>
      </c>
      <c r="N12" s="8" t="n">
        <v>0.5418402777777778</v>
      </c>
      <c r="O12" s="3" t="inlineStr">
        <is>
          <t>Klasa pojazdu (8+1)</t>
        </is>
      </c>
      <c r="P12" s="3" t="inlineStr">
        <is>
          <t>Niid</t>
        </is>
      </c>
      <c r="Q12" s="3" t="inlineStr">
        <is>
          <t>Kiok</t>
        </is>
      </c>
      <c r="R12" s="3" t="inlineStr">
        <is>
          <t>Kinok</t>
        </is>
      </c>
      <c r="S12" s="3" t="inlineStr">
        <is>
          <t>Odrzucone</t>
        </is>
      </c>
      <c r="T12" s="3" t="inlineStr">
        <is>
          <t>%</t>
        </is>
      </c>
      <c r="V12" s="8" t="n">
        <v>0.5314236111111111</v>
      </c>
      <c r="W12" s="8" t="n">
        <v>0.5418402777777778</v>
      </c>
      <c r="X12" s="3" t="inlineStr">
        <is>
          <t>Klasa pojazdu (COST323)</t>
        </is>
      </c>
      <c r="Y12" s="3" t="inlineStr">
        <is>
          <t>Niid</t>
        </is>
      </c>
      <c r="Z12" s="3" t="inlineStr">
        <is>
          <t>Kiok</t>
        </is>
      </c>
      <c r="AA12" s="3" t="inlineStr">
        <is>
          <t>Kinok</t>
        </is>
      </c>
      <c r="AB12" s="3" t="inlineStr">
        <is>
          <t>Odrzucone</t>
        </is>
      </c>
      <c r="AC12" s="3" t="inlineStr">
        <is>
          <t>%</t>
        </is>
      </c>
    </row>
    <row r="13">
      <c r="A13" t="n">
        <v>12</v>
      </c>
      <c r="B13" s="1" t="n">
        <v>45069</v>
      </c>
      <c r="C13" s="2" t="n">
        <v>0.5217939814814815</v>
      </c>
      <c r="D13">
        <f>'Identyfikacja'!D13</f>
        <v/>
      </c>
      <c r="E13" s="5" t="inlineStr">
        <is>
          <t>P1WOGA</t>
        </is>
      </c>
      <c r="F13" t="n">
        <v>9</v>
      </c>
      <c r="G13" t="n">
        <v>0</v>
      </c>
      <c r="I13" t="n">
        <v>5</v>
      </c>
      <c r="J13" t="n">
        <v>0</v>
      </c>
      <c r="O13" s="3" t="inlineStr">
        <is>
          <t>Niesklasyfikowane</t>
        </is>
      </c>
      <c r="P13" s="3">
        <f>Q13+R13</f>
        <v/>
      </c>
      <c r="Q13" s="3">
        <f>COUNTIFS(C:C,"&gt;="&amp;M12,C:C,"&lt;"&amp;N12,F:F,"=6",G:G,"=0",D:D,"&lt;&gt;x")</f>
        <v/>
      </c>
      <c r="R13" s="3">
        <f>COUNTIFS(C:C,"&gt;="&amp;M12,C:C,"&lt;"&amp;N12,F:F,"=6",G:G,"=1",D:D,"&lt;&gt;x")</f>
        <v/>
      </c>
      <c r="S13" s="3">
        <f>COUNTIFS(C:C,"&gt;="&amp;M12,C:C,"&lt;"&amp;N12,F:F,"=6",G:G,"=2",D:D,"&lt;&gt;x")</f>
        <v/>
      </c>
      <c r="T13" s="7">
        <f>IF(P13&gt;0,Q13/P13,"-")</f>
        <v/>
      </c>
      <c r="X13" s="3" t="inlineStr">
        <is>
          <t>Samochody osobowe, dostawcze &lt;35kN</t>
        </is>
      </c>
      <c r="Y13" s="3">
        <f>Z13+AA13</f>
        <v/>
      </c>
      <c r="Z13" s="3">
        <f>COUNTIFS(C:C,"&gt;="&amp;M12,C:C,"&lt;"&amp;N12,I:I,"=1",J:J,"=0",D:D,"&lt;&gt;x")</f>
        <v/>
      </c>
      <c r="AA13" s="3">
        <f>COUNTIFS(C:C,"&gt;="&amp;M12,C:C,"&lt;"&amp;N12,I:I,"=1",J:J,"=1",D:D,"&lt;&gt;x")</f>
        <v/>
      </c>
      <c r="AB13" s="3">
        <f>COUNTIFS(C:C,"&gt;="&amp;M12,C:C,"&lt;"&amp;N12,I:I,"=1",J:J,"=2",D:D,"&lt;&gt;x")</f>
        <v/>
      </c>
      <c r="AC13" s="7">
        <f>IF(Y13&gt;0,Z13/Y13,"-")</f>
        <v/>
      </c>
    </row>
    <row r="14">
      <c r="A14" t="n">
        <v>13</v>
      </c>
      <c r="B14" s="1" t="n">
        <v>45069</v>
      </c>
      <c r="C14" s="2" t="n">
        <v>0.5218171296296297</v>
      </c>
      <c r="D14">
        <f>'Identyfikacja'!D14</f>
        <v/>
      </c>
      <c r="E14" s="5" t="inlineStr">
        <is>
          <t>FSW16NF</t>
        </is>
      </c>
      <c r="F14" t="n">
        <v>7</v>
      </c>
      <c r="G14" t="n">
        <v>0</v>
      </c>
      <c r="I14" t="n">
        <v>1</v>
      </c>
      <c r="J14" t="n">
        <v>0</v>
      </c>
      <c r="O14" s="3" t="inlineStr">
        <is>
          <t>Motocykle</t>
        </is>
      </c>
      <c r="P14" s="3">
        <f>Q14+R14</f>
        <v/>
      </c>
      <c r="Q14" s="3">
        <f>COUNTIFS(C:C,"&gt;="&amp;M12,C:C,"&lt;"&amp;N12,F:F,"=10",G:G,"=0",D:D,"&lt;&gt;x")</f>
        <v/>
      </c>
      <c r="R14" s="3">
        <f>COUNTIFS(C:C,"&gt;="&amp;M12,C:C,"&lt;"&amp;N12,F:F,"=10",G:G,"=1",D:D,"&lt;&gt;x")</f>
        <v/>
      </c>
      <c r="S14" s="3">
        <f>COUNTIFS(C:C,"&gt;="&amp;M12,C:C,"&lt;"&amp;N12,F:F,"=10",G:G,"=2",D:D,"&lt;&gt;x")</f>
        <v/>
      </c>
      <c r="T14" s="7">
        <f>IF(P14&gt;0,Q14/P14,"-")</f>
        <v/>
      </c>
      <c r="X14" s="3" t="inlineStr">
        <is>
          <t>Samochody ciężarowe 2-osiowe</t>
        </is>
      </c>
      <c r="Y14" s="3">
        <f>Z14+AA14</f>
        <v/>
      </c>
      <c r="Z14" s="3">
        <f>COUNTIFS(C:C,"&gt;="&amp;M12,C:C,"&lt;"&amp;N12,I:I,"=2",J:J,"=0",D:D,"&lt;&gt;x")</f>
        <v/>
      </c>
      <c r="AA14" s="3">
        <f>COUNTIFS(C:C,"&gt;="&amp;M12,C:C,"&lt;"&amp;N12,I:I,"=2",J:J,"=1",D:D,"&lt;&gt;x")</f>
        <v/>
      </c>
      <c r="AB14" s="3">
        <f>COUNTIFS(C:C,"&gt;="&amp;M12,C:C,"&lt;"&amp;N12,I:I,"=2",J:J,"=2",D:D,"&lt;&gt;x")</f>
        <v/>
      </c>
      <c r="AC14" s="7">
        <f>IF(Y14&gt;0,Z14/Y14,"-")</f>
        <v/>
      </c>
    </row>
    <row r="15">
      <c r="A15" t="n">
        <v>14</v>
      </c>
      <c r="B15" s="1" t="n">
        <v>45069</v>
      </c>
      <c r="C15" s="2" t="n">
        <v>0.5218287037037037</v>
      </c>
      <c r="D15">
        <f>'Identyfikacja'!D15</f>
        <v/>
      </c>
      <c r="E15" s="5" t="inlineStr">
        <is>
          <t>FSWMY26</t>
        </is>
      </c>
      <c r="F15" t="n">
        <v>7</v>
      </c>
      <c r="G15" t="n">
        <v>0</v>
      </c>
      <c r="I15" t="n">
        <v>1</v>
      </c>
      <c r="J15" t="n">
        <v>0</v>
      </c>
      <c r="O15" s="3" t="inlineStr">
        <is>
          <t>Samochody osobowe</t>
        </is>
      </c>
      <c r="P15" s="3">
        <f>Q15+R15</f>
        <v/>
      </c>
      <c r="Q15" s="3">
        <f>COUNTIFS(C:C,"&gt;="&amp;M12,C:C,"&lt;"&amp;N12,F:F,"=7",G:G,"=0",D:D,"&lt;&gt;x")</f>
        <v/>
      </c>
      <c r="R15" s="3">
        <f>COUNTIFS(C:C,"&gt;="&amp;M12,C:C,"&lt;"&amp;N12,F:F,"=7",G:G,"=1",D:D,"&lt;&gt;x")</f>
        <v/>
      </c>
      <c r="S15" s="3">
        <f>COUNTIFS(C:C,"&gt;="&amp;M12,C:C,"&lt;"&amp;N12,F:F,"=7",G:G,"=2",D:D,"&lt;&gt;x")</f>
        <v/>
      </c>
      <c r="T15" s="7">
        <f>IF(P15&gt;0,Q15/P15,"-")</f>
        <v/>
      </c>
      <c r="X15" s="3" t="inlineStr">
        <is>
          <t>Samochody ciężarowe 3,4-osiowe</t>
        </is>
      </c>
      <c r="Y15" s="3">
        <f>Z15+AA15</f>
        <v/>
      </c>
      <c r="Z15" s="3">
        <f>COUNTIFS(C:C,"&gt;="&amp;M12,C:C,"&lt;"&amp;N12,I:I,"=3",J:J,"=0",D:D,"&lt;&gt;x")</f>
        <v/>
      </c>
      <c r="AA15" s="3">
        <f>COUNTIFS(C:C,"&gt;="&amp;M12,C:C,"&lt;"&amp;N12,I:I,"=3",J:J,"=1",D:D,"&lt;&gt;x")</f>
        <v/>
      </c>
      <c r="AB15" s="3">
        <f>COUNTIFS(C:C,"&gt;="&amp;M12,C:C,"&lt;"&amp;N12,I:I,"=3",J:J,"=2",D:D,"&lt;&gt;x")</f>
        <v/>
      </c>
      <c r="AC15" s="7">
        <f>IF(Y15&gt;0,Z15/Y15,"-")</f>
        <v/>
      </c>
    </row>
    <row r="16">
      <c r="A16" t="n">
        <v>15</v>
      </c>
      <c r="B16" s="1" t="n">
        <v>45069</v>
      </c>
      <c r="C16" s="2" t="n">
        <v>0.5221990740740741</v>
      </c>
      <c r="D16">
        <f>'Identyfikacja'!D16</f>
        <v/>
      </c>
      <c r="E16" s="5" t="inlineStr">
        <is>
          <t>FSW82KV</t>
        </is>
      </c>
      <c r="F16" t="n">
        <v>7</v>
      </c>
      <c r="G16" t="n">
        <v>0</v>
      </c>
      <c r="I16" t="n">
        <v>1</v>
      </c>
      <c r="J16" t="n">
        <v>0</v>
      </c>
      <c r="O16" s="3" t="inlineStr">
        <is>
          <t>Samochody dostawcze do 3,5t</t>
        </is>
      </c>
      <c r="P16" s="3">
        <f>Q16+R16</f>
        <v/>
      </c>
      <c r="Q16" s="3">
        <f>COUNTIFS(C:C,"&gt;="&amp;M12,C:C,"&lt;"&amp;N12,F:F,"=11",G:G,"=0",D:D,"&lt;&gt;x")</f>
        <v/>
      </c>
      <c r="R16" s="3">
        <f>COUNTIFS(C:C,"&gt;="&amp;M12,C:C,"&lt;"&amp;N12,F:F,"=11",G:G,"=1",D:D,"&lt;&gt;x")</f>
        <v/>
      </c>
      <c r="S16" s="3">
        <f>COUNTIFS(C:C,"&gt;="&amp;M12,C:C,"&lt;"&amp;N12,F:F,"=11",G:G,"=2",D:D,"&lt;&gt;x")</f>
        <v/>
      </c>
      <c r="T16" s="7">
        <f>IF(P16&gt;0,Q16/P16,"-")</f>
        <v/>
      </c>
      <c r="X16" s="3" t="inlineStr">
        <is>
          <t>Ciągniki s. 3-6 osi, max 2 w grupie</t>
        </is>
      </c>
      <c r="Y16" s="3">
        <f>Z16+AA16</f>
        <v/>
      </c>
      <c r="Z16" s="3">
        <f>COUNTIFS(C:C,"&gt;="&amp;M12,C:C,"&lt;"&amp;N12,I:I,"=4",J:J,"=0",D:D,"&lt;&gt;x")</f>
        <v/>
      </c>
      <c r="AA16" s="3">
        <f>COUNTIFS(C:C,"&gt;="&amp;M12,C:C,"&lt;"&amp;N12,I:I,"=4",J:J,"=1",D:D,"&lt;&gt;x")</f>
        <v/>
      </c>
      <c r="AB16" s="3">
        <f>COUNTIFS(C:C,"&gt;="&amp;M12,C:C,"&lt;"&amp;N12,I:I,"=4",J:J,"=2",D:D,"&lt;&gt;x")</f>
        <v/>
      </c>
      <c r="AC16" s="7">
        <f>IF(Y16&gt;0,Z16/Y16,"-")</f>
        <v/>
      </c>
    </row>
    <row r="17">
      <c r="A17" t="n">
        <v>16</v>
      </c>
      <c r="B17" s="1" t="n">
        <v>45069</v>
      </c>
      <c r="C17" s="2" t="n">
        <v>0.5224074074074074</v>
      </c>
      <c r="D17">
        <f>'Identyfikacja'!D17</f>
        <v/>
      </c>
      <c r="E17" s="5" t="inlineStr">
        <is>
          <t>KA4047CA</t>
        </is>
      </c>
      <c r="F17" t="n">
        <v>9</v>
      </c>
      <c r="G17" t="n">
        <v>0</v>
      </c>
      <c r="I17" t="n">
        <v>5</v>
      </c>
      <c r="J17" t="n">
        <v>0</v>
      </c>
      <c r="O17" s="3" t="inlineStr">
        <is>
          <t>Samochody osobowe z przyczepami</t>
        </is>
      </c>
      <c r="P17" s="3">
        <f>Q17+R17</f>
        <v/>
      </c>
      <c r="Q17" s="3">
        <f>COUNTIFS(C:C,"&gt;="&amp;M12,C:C,"&lt;"&amp;N12,F:F,"=2",G:G,"=0",D:D,"&lt;&gt;x")</f>
        <v/>
      </c>
      <c r="R17" s="3">
        <f>COUNTIFS(C:C,"&gt;="&amp;M12,C:C,"&lt;"&amp;N12,F:F,"=2",G:G,"=1",D:D,"&lt;&gt;x")</f>
        <v/>
      </c>
      <c r="S17" s="3">
        <f>COUNTIFS(C:C,"&gt;="&amp;M12,C:C,"&lt;"&amp;N12,F:F,"=2",G:G,"=2",D:D,"&lt;&gt;x")</f>
        <v/>
      </c>
      <c r="T17" s="7">
        <f>IF(P17&gt;0,Q17/P17,"-")</f>
        <v/>
      </c>
      <c r="X17" s="3" t="inlineStr">
        <is>
          <t>Ciągniki s. 5- 7 osi, max 3 w grupie</t>
        </is>
      </c>
      <c r="Y17" s="3">
        <f>Z17+AA17</f>
        <v/>
      </c>
      <c r="Z17" s="3">
        <f>COUNTIFS(C:C,"&gt;="&amp;M12,C:C,"&lt;"&amp;N12,I:I,"=5",J:J,"=0",D:D,"&lt;&gt;x")</f>
        <v/>
      </c>
      <c r="AA17" s="3">
        <f>COUNTIFS(C:C,"&gt;="&amp;M12,C:C,"&lt;"&amp;N12,I:I,"=5",J:J,"=1",D:D,"&lt;&gt;x")</f>
        <v/>
      </c>
      <c r="AB17" s="3">
        <f>COUNTIFS(C:C,"&gt;="&amp;M12,C:C,"&lt;"&amp;N12,I:I,"=5",J:J,"=2",D:D,"&lt;&gt;x")</f>
        <v/>
      </c>
      <c r="AC17" s="7">
        <f>IF(Y17&gt;0,Z17/Y17,"-")</f>
        <v/>
      </c>
    </row>
    <row r="18">
      <c r="A18" t="n">
        <v>17</v>
      </c>
      <c r="B18" s="1" t="n">
        <v>45069</v>
      </c>
      <c r="C18" s="2" t="n">
        <v>0.5224421296296297</v>
      </c>
      <c r="D18">
        <f>'Identyfikacja'!D18</f>
        <v/>
      </c>
      <c r="E18" s="5" t="inlineStr">
        <is>
          <t>FMI55053</t>
        </is>
      </c>
      <c r="F18" t="n">
        <v>7</v>
      </c>
      <c r="G18" t="n">
        <v>0</v>
      </c>
      <c r="I18" t="n">
        <v>1</v>
      </c>
      <c r="J18" t="n">
        <v>0</v>
      </c>
      <c r="O18" s="3" t="inlineStr">
        <is>
          <t>Samochody ciężarowe (jednoczłonowe)</t>
        </is>
      </c>
      <c r="P18" s="3">
        <f>Q18+R18</f>
        <v/>
      </c>
      <c r="Q18" s="3">
        <f>COUNTIFS(C:C,"&gt;="&amp;M12,C:C,"&lt;"&amp;N12,F:F,"=3",G:G,"=0",D:D,"&lt;&gt;x")</f>
        <v/>
      </c>
      <c r="R18" s="3">
        <f>COUNTIFS(C:C,"&gt;="&amp;M12,C:C,"&lt;"&amp;N12,F:F,"=3",G:G,"=1",D:D,"&lt;&gt;x")</f>
        <v/>
      </c>
      <c r="S18" s="3">
        <f>COUNTIFS(C:C,"&gt;="&amp;M12,C:C,"&lt;"&amp;N12,F:F,"=3",G:G,"=2",D:D,"&lt;&gt;x")</f>
        <v/>
      </c>
      <c r="T18" s="7">
        <f>IF(P18&gt;0,Q18/P18,"-")</f>
        <v/>
      </c>
      <c r="X18" s="3" t="inlineStr">
        <is>
          <t>Samochody ciężarowe z przyczepami</t>
        </is>
      </c>
      <c r="Y18" s="3">
        <f>Z18+AA18</f>
        <v/>
      </c>
      <c r="Z18" s="3">
        <f>COUNTIFS(C:C,"&gt;="&amp;M12,C:C,"&lt;"&amp;N12,I:I,"=6",J:J,"=0",D:D,"&lt;&gt;x")</f>
        <v/>
      </c>
      <c r="AA18" s="3">
        <f>COUNTIFS(C:C,"&gt;="&amp;M12,C:C,"&lt;"&amp;N12,I:I,"=6",J:J,"=1",D:D,"&lt;&gt;x")</f>
        <v/>
      </c>
      <c r="AB18" s="3">
        <f>COUNTIFS(C:C,"&gt;="&amp;M12,C:C,"&lt;"&amp;N12,I:I,"=6",J:J,"=2",D:D,"&lt;&gt;x")</f>
        <v/>
      </c>
      <c r="AC18" s="7">
        <f>IF(Y18&gt;0,Z18/Y18,"-")</f>
        <v/>
      </c>
    </row>
    <row r="19">
      <c r="A19" t="n">
        <v>18</v>
      </c>
      <c r="B19" s="1" t="n">
        <v>45069</v>
      </c>
      <c r="C19" s="2" t="n">
        <v>0.5224537037037037</v>
      </c>
      <c r="D19">
        <f>'Identyfikacja'!D19</f>
        <v/>
      </c>
      <c r="E19" s="5" t="inlineStr">
        <is>
          <t>FSL82YL</t>
        </is>
      </c>
      <c r="F19" t="n">
        <v>7</v>
      </c>
      <c r="G19" t="n">
        <v>0</v>
      </c>
      <c r="I19" t="n">
        <v>1</v>
      </c>
      <c r="J19" t="n">
        <v>0</v>
      </c>
      <c r="O19" s="3" t="inlineStr">
        <is>
          <t>Samochody ciężarowe z przyczepami</t>
        </is>
      </c>
      <c r="P19" s="3">
        <f>Q19+R19</f>
        <v/>
      </c>
      <c r="Q19" s="3">
        <f>COUNTIFS(C:C,"&gt;="&amp;M12,C:C,"&lt;"&amp;N12,F:F,"=8",G:G,"=0",D:D,"&lt;&gt;x")</f>
        <v/>
      </c>
      <c r="R19" s="3">
        <f>COUNTIFS(C:C,"&gt;="&amp;M12,C:C,"&lt;"&amp;N12,F:F,"=8",G:G,"=1",D:D,"&lt;&gt;x")</f>
        <v/>
      </c>
      <c r="S19" s="3">
        <f>COUNTIFS(C:C,"&gt;="&amp;M12,C:C,"&lt;"&amp;N12,F:F,"=8",G:G,"=2",D:D,"&lt;&gt;x")</f>
        <v/>
      </c>
      <c r="T19" s="7">
        <f>IF(P19&gt;0,Q19/P19,"-")</f>
        <v/>
      </c>
      <c r="X19" s="3" t="inlineStr">
        <is>
          <t>Autobusy</t>
        </is>
      </c>
      <c r="Y19" s="3">
        <f>Z19+AA19</f>
        <v/>
      </c>
      <c r="Z19" s="3">
        <f>COUNTIFS(C:C,"&gt;="&amp;M12,C:C,"&lt;"&amp;N12,I:I,"=7",J:J,"=0",D:D,"&lt;&gt;x")</f>
        <v/>
      </c>
      <c r="AA19" s="3">
        <f>COUNTIFS(C:C,"&gt;="&amp;M12,C:C,"&lt;"&amp;N12,I:I,"=7",J:J,"=1",D:D,"&lt;&gt;x")</f>
        <v/>
      </c>
      <c r="AB19" s="3">
        <f>COUNTIFS(C:C,"&gt;="&amp;M12,C:C,"&lt;"&amp;N12,I:I,"=7",J:J,"=2",D:D,"&lt;&gt;x")</f>
        <v/>
      </c>
      <c r="AC19" s="7">
        <f>IF(Y19&gt;0,Z19/Y19,"-")</f>
        <v/>
      </c>
    </row>
    <row r="20">
      <c r="A20" t="n">
        <v>19</v>
      </c>
      <c r="B20" s="1" t="n">
        <v>45069</v>
      </c>
      <c r="C20" s="2" t="n">
        <v>0.5224768518518519</v>
      </c>
      <c r="D20">
        <f>'Identyfikacja'!D20</f>
        <v/>
      </c>
      <c r="E20" s="5" t="inlineStr">
        <is>
          <t>FSWAT32</t>
        </is>
      </c>
      <c r="F20" t="n">
        <v>7</v>
      </c>
      <c r="G20" t="n">
        <v>0</v>
      </c>
      <c r="I20" t="n">
        <v>1</v>
      </c>
      <c r="J20" t="n">
        <v>0</v>
      </c>
      <c r="O20" s="3" t="inlineStr">
        <is>
          <t>Samochody ciężarowe z naczepami</t>
        </is>
      </c>
      <c r="P20" s="3">
        <f>Q20+R20</f>
        <v/>
      </c>
      <c r="Q20" s="3">
        <f>COUNTIFS(C:C,"&gt;="&amp;M12,C:C,"&lt;"&amp;N12,F:F,"=9",G:G,"=0",D:D,"&lt;&gt;x")</f>
        <v/>
      </c>
      <c r="R20" s="3">
        <f>COUNTIFS(C:C,"&gt;="&amp;M12,C:C,"&lt;"&amp;N12,F:F,"=9",G:G,"=1",D:D,"&lt;&gt;x")</f>
        <v/>
      </c>
      <c r="S20" s="3">
        <f>COUNTIFS(C:C,"&gt;="&amp;M12,C:C,"&lt;"&amp;N12,F:F,"=9",G:G,"=2",D:D,"&lt;&gt;x")</f>
        <v/>
      </c>
      <c r="T20" s="7">
        <f>IF(P20&gt;0,Q20/P20,"-")</f>
        <v/>
      </c>
      <c r="X20" s="3" t="inlineStr">
        <is>
          <t>Inne pojazdy</t>
        </is>
      </c>
      <c r="Y20" s="3">
        <f>Z20+AA20</f>
        <v/>
      </c>
      <c r="Z20" s="3">
        <f>COUNTIFS(C:C,"&gt;="&amp;M12,C:C,"&lt;"&amp;N12,I:I,"=8",J:J,"=0",D:D,"&lt;&gt;x")</f>
        <v/>
      </c>
      <c r="AA20" s="3">
        <f>COUNTIFS(C:C,"&gt;="&amp;M12,C:C,"&lt;"&amp;N12,I:I,"=8",J:J,"=1",D:D,"&lt;&gt;x")</f>
        <v/>
      </c>
      <c r="AB20" s="3">
        <f>COUNTIFS(C:C,"&gt;="&amp;M12,C:C,"&lt;"&amp;N12,I:I,"=8",J:J,"=2",D:D,"&lt;&gt;x")</f>
        <v/>
      </c>
      <c r="AC20" s="7">
        <f>IF(Y20&gt;0,Z20/Y20,"-")</f>
        <v/>
      </c>
    </row>
    <row r="21">
      <c r="A21" t="n">
        <v>20</v>
      </c>
      <c r="B21" s="1" t="n">
        <v>45069</v>
      </c>
      <c r="C21" s="2" t="n">
        <v>0.5225115740740741</v>
      </c>
      <c r="D21">
        <f>'Identyfikacja'!D21</f>
        <v/>
      </c>
      <c r="E21" s="5" t="inlineStr">
        <is>
          <t>FSU33988</t>
        </is>
      </c>
      <c r="F21" t="n">
        <v>7</v>
      </c>
      <c r="G21" t="n">
        <v>0</v>
      </c>
      <c r="I21" t="n">
        <v>1</v>
      </c>
      <c r="J21" t="n">
        <v>0</v>
      </c>
      <c r="O21" s="3" t="inlineStr">
        <is>
          <t>Autobusy</t>
        </is>
      </c>
      <c r="P21" s="3">
        <f>Q21+R21</f>
        <v/>
      </c>
      <c r="Q21" s="3">
        <f>COUNTIFS(C:C,"&gt;="&amp;M12,C:C,"&lt;"&amp;N12,F:F,"=5",G:G,"=0",D:D,"&lt;&gt;x")</f>
        <v/>
      </c>
      <c r="R21" s="3">
        <f>COUNTIFS(C:C,"&gt;="&amp;M12,C:C,"&lt;"&amp;N12,F:F,"=5",G:G,"=1",D:D,"&lt;&gt;x")</f>
        <v/>
      </c>
      <c r="S21" s="3">
        <f>COUNTIFS(C:C,"&gt;="&amp;M12,C:C,"&lt;"&amp;N12,F:F,"=5",G:G,"=2",D:D,"&lt;&gt;x")</f>
        <v/>
      </c>
      <c r="T21" s="7">
        <f>IF(P21&gt;0,Q21/P21,"-")</f>
        <v/>
      </c>
      <c r="X21" s="3" t="n"/>
      <c r="Y21" s="3" t="n"/>
      <c r="Z21" s="3" t="n"/>
      <c r="AA21" s="3" t="n"/>
      <c r="AB21" s="3" t="n"/>
      <c r="AC21" s="7" t="n"/>
    </row>
    <row r="22">
      <c r="A22" t="n">
        <v>21</v>
      </c>
      <c r="B22" s="1" t="n">
        <v>45069</v>
      </c>
      <c r="C22" s="2" t="n">
        <v>0.5225462962962963</v>
      </c>
      <c r="D22">
        <f>'Identyfikacja'!D22</f>
        <v/>
      </c>
      <c r="E22" s="5" t="inlineStr">
        <is>
          <t>BK1169IA</t>
        </is>
      </c>
      <c r="F22" t="n">
        <v>7</v>
      </c>
      <c r="G22" t="n">
        <v>0</v>
      </c>
      <c r="I22" t="n">
        <v>1</v>
      </c>
      <c r="J22" t="n">
        <v>0</v>
      </c>
      <c r="O22" s="3" t="n"/>
      <c r="P22" s="3" t="n"/>
      <c r="Q22" s="3" t="n"/>
      <c r="R22" s="3" t="n"/>
      <c r="S22" s="3" t="n"/>
      <c r="T22" s="3" t="n"/>
      <c r="X22" s="3" t="n"/>
      <c r="Y22" s="3" t="n"/>
      <c r="Z22" s="3" t="n"/>
      <c r="AA22" s="3" t="n"/>
      <c r="AB22" s="3" t="n"/>
      <c r="AC22" s="3" t="n"/>
    </row>
    <row r="23">
      <c r="A23" t="n">
        <v>22</v>
      </c>
      <c r="B23" s="1" t="n">
        <v>45069</v>
      </c>
      <c r="C23" s="2" t="n">
        <v>0.5225578703703704</v>
      </c>
      <c r="D23">
        <f>'Identyfikacja'!D23</f>
        <v/>
      </c>
      <c r="E23" s="5" t="inlineStr">
        <is>
          <t>FSWRC59</t>
        </is>
      </c>
      <c r="F23" t="n">
        <v>7</v>
      </c>
      <c r="G23" t="n">
        <v>0</v>
      </c>
      <c r="I23" t="n">
        <v>1</v>
      </c>
      <c r="J23" t="n">
        <v>0</v>
      </c>
      <c r="M23" s="8" t="n">
        <v>0.5418402777777778</v>
      </c>
      <c r="N23" s="8" t="n">
        <v>0.5522569444444444</v>
      </c>
      <c r="O23" s="3" t="inlineStr">
        <is>
          <t>Klasa pojazdu (8+1)</t>
        </is>
      </c>
      <c r="P23" s="3" t="inlineStr">
        <is>
          <t>Niid</t>
        </is>
      </c>
      <c r="Q23" s="3" t="inlineStr">
        <is>
          <t>Kiok</t>
        </is>
      </c>
      <c r="R23" s="3" t="inlineStr">
        <is>
          <t>Kinok</t>
        </is>
      </c>
      <c r="S23" s="3" t="inlineStr">
        <is>
          <t>Odrzucone</t>
        </is>
      </c>
      <c r="T23" s="3" t="inlineStr">
        <is>
          <t>%</t>
        </is>
      </c>
      <c r="V23" s="8" t="n">
        <v>0.5418402777777778</v>
      </c>
      <c r="W23" s="8" t="n">
        <v>0.5522569444444444</v>
      </c>
      <c r="X23" s="3" t="inlineStr">
        <is>
          <t>Klasa pojazdu (COST323)</t>
        </is>
      </c>
      <c r="Y23" s="3" t="inlineStr">
        <is>
          <t>Niid</t>
        </is>
      </c>
      <c r="Z23" s="3" t="inlineStr">
        <is>
          <t>Kiok</t>
        </is>
      </c>
      <c r="AA23" s="3" t="inlineStr">
        <is>
          <t>Kinok</t>
        </is>
      </c>
      <c r="AB23" s="3" t="inlineStr">
        <is>
          <t>Odrzucone</t>
        </is>
      </c>
      <c r="AC23" s="3" t="inlineStr">
        <is>
          <t>%</t>
        </is>
      </c>
    </row>
    <row r="24">
      <c r="A24" t="n">
        <v>23</v>
      </c>
      <c r="B24" s="1" t="n">
        <v>45069</v>
      </c>
      <c r="C24" s="2" t="n">
        <v>0.5225810185185186</v>
      </c>
      <c r="D24">
        <f>'Identyfikacja'!D24</f>
        <v/>
      </c>
      <c r="E24" s="5" t="inlineStr">
        <is>
          <t>FSWLL85</t>
        </is>
      </c>
      <c r="F24" t="n">
        <v>7</v>
      </c>
      <c r="G24" t="n">
        <v>0</v>
      </c>
      <c r="I24" t="n">
        <v>1</v>
      </c>
      <c r="J24" t="n">
        <v>0</v>
      </c>
      <c r="O24" s="3" t="inlineStr">
        <is>
          <t>Niesklasyfikowane</t>
        </is>
      </c>
      <c r="P24" s="3">
        <f>Q24+R24</f>
        <v/>
      </c>
      <c r="Q24" s="3">
        <f>COUNTIFS(C:C,"&gt;="&amp;M23,C:C,"&lt;"&amp;N23,F:F,"=6",G:G,"=0",D:D,"&lt;&gt;x")</f>
        <v/>
      </c>
      <c r="R24" s="3">
        <f>COUNTIFS(C:C,"&gt;="&amp;M23,C:C,"&lt;"&amp;N23,F:F,"=6",G:G,"=1",D:D,"&lt;&gt;x")</f>
        <v/>
      </c>
      <c r="S24" s="3">
        <f>COUNTIFS(C:C,"&gt;="&amp;M23,C:C,"&lt;"&amp;N23,F:F,"=6",G:G,"=2",D:D,"&lt;&gt;x")</f>
        <v/>
      </c>
      <c r="T24" s="7">
        <f>IF(P24&gt;0,Q24/P24,"-")</f>
        <v/>
      </c>
      <c r="X24" s="3" t="inlineStr">
        <is>
          <t>Samochody osobowe, dostawcze &lt;35kN</t>
        </is>
      </c>
      <c r="Y24" s="3">
        <f>Z24+AA24</f>
        <v/>
      </c>
      <c r="Z24" s="3">
        <f>COUNTIFS(C:C,"&gt;="&amp;M23,C:C,"&lt;"&amp;N23,I:I,"=1",J:J,"=0",D:D,"&lt;&gt;x")</f>
        <v/>
      </c>
      <c r="AA24" s="3">
        <f>COUNTIFS(C:C,"&gt;="&amp;M23,C:C,"&lt;"&amp;N23,I:I,"=1",J:J,"=1",D:D,"&lt;&gt;x")</f>
        <v/>
      </c>
      <c r="AB24" s="3">
        <f>COUNTIFS(C:C,"&gt;="&amp;M23,C:C,"&lt;"&amp;N23,I:I,"=1",J:J,"=2",D:D,"&lt;&gt;x")</f>
        <v/>
      </c>
      <c r="AC24" s="7">
        <f>IF(Y24&gt;0,Z24/Y24,"-")</f>
        <v/>
      </c>
    </row>
    <row r="25">
      <c r="A25" t="n">
        <v>24</v>
      </c>
      <c r="B25" s="1" t="n">
        <v>45069</v>
      </c>
      <c r="C25" s="2" t="n">
        <v>0.5225925925925926</v>
      </c>
      <c r="D25">
        <f>'Identyfikacja'!D25</f>
        <v/>
      </c>
      <c r="E25" s="5" t="inlineStr">
        <is>
          <t>PWL60242</t>
        </is>
      </c>
      <c r="F25" t="n">
        <v>9</v>
      </c>
      <c r="G25" t="n">
        <v>0</v>
      </c>
      <c r="I25" t="n">
        <v>4</v>
      </c>
      <c r="J25" t="n">
        <v>0</v>
      </c>
      <c r="O25" s="3" t="inlineStr">
        <is>
          <t>Motocykle</t>
        </is>
      </c>
      <c r="P25" s="3">
        <f>Q25+R25</f>
        <v/>
      </c>
      <c r="Q25" s="3">
        <f>COUNTIFS(C:C,"&gt;="&amp;M23,C:C,"&lt;"&amp;N23,F:F,"=10",G:G,"=0",D:D,"&lt;&gt;x")</f>
        <v/>
      </c>
      <c r="R25" s="3">
        <f>COUNTIFS(C:C,"&gt;="&amp;M23,C:C,"&lt;"&amp;N23,F:F,"=10",G:G,"=1",D:D,"&lt;&gt;x")</f>
        <v/>
      </c>
      <c r="S25" s="3">
        <f>COUNTIFS(C:C,"&gt;="&amp;M23,C:C,"&lt;"&amp;N23,F:F,"=10",G:G,"=2",D:D,"&lt;&gt;x")</f>
        <v/>
      </c>
      <c r="T25" s="7">
        <f>IF(P25&gt;0,Q25/P25,"-")</f>
        <v/>
      </c>
      <c r="X25" s="3" t="inlineStr">
        <is>
          <t>Samochody ciężarowe 2-osiowe</t>
        </is>
      </c>
      <c r="Y25" s="3">
        <f>Z25+AA25</f>
        <v/>
      </c>
      <c r="Z25" s="3">
        <f>COUNTIFS(C:C,"&gt;="&amp;M23,C:C,"&lt;"&amp;N23,I:I,"=2",J:J,"=0",D:D,"&lt;&gt;x")</f>
        <v/>
      </c>
      <c r="AA25" s="3">
        <f>COUNTIFS(C:C,"&gt;="&amp;M23,C:C,"&lt;"&amp;N23,I:I,"=2",J:J,"=1",D:D,"&lt;&gt;x")</f>
        <v/>
      </c>
      <c r="AB25" s="3">
        <f>COUNTIFS(C:C,"&gt;="&amp;M23,C:C,"&lt;"&amp;N23,I:I,"=2",J:J,"=2",D:D,"&lt;&gt;x")</f>
        <v/>
      </c>
      <c r="AC25" s="7">
        <f>IF(Y25&gt;0,Z25/Y25,"-")</f>
        <v/>
      </c>
    </row>
    <row r="26">
      <c r="A26" t="n">
        <v>25</v>
      </c>
      <c r="B26" s="1" t="n">
        <v>45069</v>
      </c>
      <c r="C26" s="2" t="n">
        <v>0.5226504629629629</v>
      </c>
      <c r="D26">
        <f>'Identyfikacja'!D26</f>
        <v/>
      </c>
      <c r="E26" s="5" t="inlineStr">
        <is>
          <t>FSWKM08</t>
        </is>
      </c>
      <c r="F26" t="n">
        <v>7</v>
      </c>
      <c r="G26" t="n">
        <v>0</v>
      </c>
      <c r="I26" t="n">
        <v>1</v>
      </c>
      <c r="J26" t="n">
        <v>0</v>
      </c>
      <c r="O26" s="3" t="inlineStr">
        <is>
          <t>Samochody osobowe</t>
        </is>
      </c>
      <c r="P26" s="3">
        <f>Q26+R26</f>
        <v/>
      </c>
      <c r="Q26" s="3">
        <f>COUNTIFS(C:C,"&gt;="&amp;M23,C:C,"&lt;"&amp;N23,F:F,"=7",G:G,"=0",D:D,"&lt;&gt;x")</f>
        <v/>
      </c>
      <c r="R26" s="3">
        <f>COUNTIFS(C:C,"&gt;="&amp;M23,C:C,"&lt;"&amp;N23,F:F,"=7",G:G,"=1",D:D,"&lt;&gt;x")</f>
        <v/>
      </c>
      <c r="S26" s="3">
        <f>COUNTIFS(C:C,"&gt;="&amp;M23,C:C,"&lt;"&amp;N23,F:F,"=7",G:G,"=2",D:D,"&lt;&gt;x")</f>
        <v/>
      </c>
      <c r="T26" s="7">
        <f>IF(P26&gt;0,Q26/P26,"-")</f>
        <v/>
      </c>
      <c r="X26" s="3" t="inlineStr">
        <is>
          <t>Samochody ciężarowe 3,4-osiowe</t>
        </is>
      </c>
      <c r="Y26" s="3">
        <f>Z26+AA26</f>
        <v/>
      </c>
      <c r="Z26" s="3">
        <f>COUNTIFS(C:C,"&gt;="&amp;M23,C:C,"&lt;"&amp;N23,I:I,"=3",J:J,"=0",D:D,"&lt;&gt;x")</f>
        <v/>
      </c>
      <c r="AA26" s="3">
        <f>COUNTIFS(C:C,"&gt;="&amp;M23,C:C,"&lt;"&amp;N23,I:I,"=3",J:J,"=1",D:D,"&lt;&gt;x")</f>
        <v/>
      </c>
      <c r="AB26" s="3">
        <f>COUNTIFS(C:C,"&gt;="&amp;M23,C:C,"&lt;"&amp;N23,I:I,"=3",J:J,"=2",D:D,"&lt;&gt;x")</f>
        <v/>
      </c>
      <c r="AC26" s="7">
        <f>IF(Y26&gt;0,Z26/Y26,"-")</f>
        <v/>
      </c>
    </row>
    <row r="27">
      <c r="A27" t="n">
        <v>26</v>
      </c>
      <c r="B27" s="1" t="n">
        <v>45069</v>
      </c>
      <c r="C27" s="2" t="n">
        <v>0.5226620370370371</v>
      </c>
      <c r="D27">
        <f>'Identyfikacja'!D27</f>
        <v/>
      </c>
      <c r="E27" s="5" t="inlineStr">
        <is>
          <t>FSWMA65</t>
        </is>
      </c>
      <c r="F27" t="n">
        <v>7</v>
      </c>
      <c r="G27" t="n">
        <v>0</v>
      </c>
      <c r="I27" t="n">
        <v>1</v>
      </c>
      <c r="J27" t="n">
        <v>0</v>
      </c>
      <c r="O27" s="3" t="inlineStr">
        <is>
          <t>Samochody dostawcze do 3,5t</t>
        </is>
      </c>
      <c r="P27" s="3">
        <f>Q27+R27</f>
        <v/>
      </c>
      <c r="Q27" s="3">
        <f>COUNTIFS(C:C,"&gt;="&amp;M23,C:C,"&lt;"&amp;N23,F:F,"=11",G:G,"=0",D:D,"&lt;&gt;x")</f>
        <v/>
      </c>
      <c r="R27" s="3">
        <f>COUNTIFS(C:C,"&gt;="&amp;M23,C:C,"&lt;"&amp;N23,F:F,"=11",G:G,"=1",D:D,"&lt;&gt;x")</f>
        <v/>
      </c>
      <c r="S27" s="3">
        <f>COUNTIFS(C:C,"&gt;="&amp;M23,C:C,"&lt;"&amp;N23,F:F,"=11",G:G,"=2",D:D,"&lt;&gt;x")</f>
        <v/>
      </c>
      <c r="T27" s="7">
        <f>IF(P27&gt;0,Q27/P27,"-")</f>
        <v/>
      </c>
      <c r="X27" s="3" t="inlineStr">
        <is>
          <t>Ciągniki s. 3-6 osi, max 2 w grupie</t>
        </is>
      </c>
      <c r="Y27" s="3">
        <f>Z27+AA27</f>
        <v/>
      </c>
      <c r="Z27" s="3">
        <f>COUNTIFS(C:C,"&gt;="&amp;M23,C:C,"&lt;"&amp;N23,I:I,"=4",J:J,"=0",D:D,"&lt;&gt;x")</f>
        <v/>
      </c>
      <c r="AA27" s="3">
        <f>COUNTIFS(C:C,"&gt;="&amp;M23,C:C,"&lt;"&amp;N23,I:I,"=4",J:J,"=1",D:D,"&lt;&gt;x")</f>
        <v/>
      </c>
      <c r="AB27" s="3">
        <f>COUNTIFS(C:C,"&gt;="&amp;M23,C:C,"&lt;"&amp;N23,I:I,"=4",J:J,"=2",D:D,"&lt;&gt;x")</f>
        <v/>
      </c>
      <c r="AC27" s="7">
        <f>IF(Y27&gt;0,Z27/Y27,"-")</f>
        <v/>
      </c>
    </row>
    <row r="28">
      <c r="A28" t="n">
        <v>27</v>
      </c>
      <c r="B28" s="1" t="n">
        <v>45069</v>
      </c>
      <c r="C28" s="2" t="n">
        <v>0.5226736111111111</v>
      </c>
      <c r="D28">
        <f>'Identyfikacja'!D28</f>
        <v/>
      </c>
      <c r="E28" s="5" t="inlineStr">
        <is>
          <t>FSWLT55</t>
        </is>
      </c>
      <c r="F28" t="n">
        <v>7</v>
      </c>
      <c r="G28" t="n">
        <v>0</v>
      </c>
      <c r="I28" t="n">
        <v>1</v>
      </c>
      <c r="J28" t="n">
        <v>0</v>
      </c>
      <c r="O28" s="3" t="inlineStr">
        <is>
          <t>Samochody osobowe z przyczepami</t>
        </is>
      </c>
      <c r="P28" s="3">
        <f>Q28+R28</f>
        <v/>
      </c>
      <c r="Q28" s="3">
        <f>COUNTIFS(C:C,"&gt;="&amp;M23,C:C,"&lt;"&amp;N23,F:F,"=2",G:G,"=0",D:D,"&lt;&gt;x")</f>
        <v/>
      </c>
      <c r="R28" s="3">
        <f>COUNTIFS(C:C,"&gt;="&amp;M23,C:C,"&lt;"&amp;N23,F:F,"=2",G:G,"=1",D:D,"&lt;&gt;x")</f>
        <v/>
      </c>
      <c r="S28" s="3">
        <f>COUNTIFS(C:C,"&gt;="&amp;M23,C:C,"&lt;"&amp;N23,F:F,"=2",G:G,"=2",D:D,"&lt;&gt;x")</f>
        <v/>
      </c>
      <c r="T28" s="7">
        <f>IF(P28&gt;0,Q28/P28,"-")</f>
        <v/>
      </c>
      <c r="X28" s="3" t="inlineStr">
        <is>
          <t>Ciągniki s. 5- 7 osi, max 3 w grupie</t>
        </is>
      </c>
      <c r="Y28" s="3">
        <f>Z28+AA28</f>
        <v/>
      </c>
      <c r="Z28" s="3">
        <f>COUNTIFS(C:C,"&gt;="&amp;M23,C:C,"&lt;"&amp;N23,I:I,"=5",J:J,"=0",D:D,"&lt;&gt;x")</f>
        <v/>
      </c>
      <c r="AA28" s="3">
        <f>COUNTIFS(C:C,"&gt;="&amp;M23,C:C,"&lt;"&amp;N23,I:I,"=5",J:J,"=1",D:D,"&lt;&gt;x")</f>
        <v/>
      </c>
      <c r="AB28" s="3">
        <f>COUNTIFS(C:C,"&gt;="&amp;M23,C:C,"&lt;"&amp;N23,I:I,"=5",J:J,"=2",D:D,"&lt;&gt;x")</f>
        <v/>
      </c>
      <c r="AC28" s="7">
        <f>IF(Y28&gt;0,Z28/Y28,"-")</f>
        <v/>
      </c>
    </row>
    <row r="29">
      <c r="A29" t="n">
        <v>28</v>
      </c>
      <c r="B29" s="1" t="n">
        <v>45069</v>
      </c>
      <c r="C29" s="2" t="n">
        <v>0.5229398148148148</v>
      </c>
      <c r="D29">
        <f>'Identyfikacja'!D29</f>
        <v/>
      </c>
      <c r="E29" s="5" t="inlineStr">
        <is>
          <t>PO8TV14</t>
        </is>
      </c>
      <c r="F29" t="n">
        <v>9</v>
      </c>
      <c r="G29" t="n">
        <v>0</v>
      </c>
      <c r="I29" t="n">
        <v>5</v>
      </c>
      <c r="J29" t="n">
        <v>0</v>
      </c>
      <c r="O29" s="3" t="inlineStr">
        <is>
          <t>Samochody ciężarowe (jednoczłonowe)</t>
        </is>
      </c>
      <c r="P29" s="3">
        <f>Q29+R29</f>
        <v/>
      </c>
      <c r="Q29" s="3">
        <f>COUNTIFS(C:C,"&gt;="&amp;M23,C:C,"&lt;"&amp;N23,F:F,"=3",G:G,"=0",D:D,"&lt;&gt;x")</f>
        <v/>
      </c>
      <c r="R29" s="3">
        <f>COUNTIFS(C:C,"&gt;="&amp;M23,C:C,"&lt;"&amp;N23,F:F,"=3",G:G,"=1",D:D,"&lt;&gt;x")</f>
        <v/>
      </c>
      <c r="S29" s="3">
        <f>COUNTIFS(C:C,"&gt;="&amp;M23,C:C,"&lt;"&amp;N23,F:F,"=3",G:G,"=2",D:D,"&lt;&gt;x")</f>
        <v/>
      </c>
      <c r="T29" s="7">
        <f>IF(P29&gt;0,Q29/P29,"-")</f>
        <v/>
      </c>
      <c r="X29" s="3" t="inlineStr">
        <is>
          <t>Samochody ciężarowe z przyczepami</t>
        </is>
      </c>
      <c r="Y29" s="3">
        <f>Z29+AA29</f>
        <v/>
      </c>
      <c r="Z29" s="3">
        <f>COUNTIFS(C:C,"&gt;="&amp;M23,C:C,"&lt;"&amp;N23,I:I,"=6",J:J,"=0",D:D,"&lt;&gt;x")</f>
        <v/>
      </c>
      <c r="AA29" s="3">
        <f>COUNTIFS(C:C,"&gt;="&amp;M23,C:C,"&lt;"&amp;N23,I:I,"=6",J:J,"=1",D:D,"&lt;&gt;x")</f>
        <v/>
      </c>
      <c r="AB29" s="3">
        <f>COUNTIFS(C:C,"&gt;="&amp;M23,C:C,"&lt;"&amp;N23,I:I,"=6",J:J,"=2",D:D,"&lt;&gt;x")</f>
        <v/>
      </c>
      <c r="AC29" s="7">
        <f>IF(Y29&gt;0,Z29/Y29,"-")</f>
        <v/>
      </c>
    </row>
    <row r="30">
      <c r="A30" t="n">
        <v>29</v>
      </c>
      <c r="B30" s="1" t="n">
        <v>45069</v>
      </c>
      <c r="C30" s="2" t="n">
        <v>0.5230671296296296</v>
      </c>
      <c r="D30">
        <f>'Identyfikacja'!D30</f>
        <v/>
      </c>
      <c r="E30" s="5" t="inlineStr">
        <is>
          <t>NPI01074</t>
        </is>
      </c>
      <c r="F30" t="n">
        <v>7</v>
      </c>
      <c r="G30" t="n">
        <v>0</v>
      </c>
      <c r="I30" t="n">
        <v>1</v>
      </c>
      <c r="J30" t="n">
        <v>0</v>
      </c>
      <c r="O30" s="3" t="inlineStr">
        <is>
          <t>Samochody ciężarowe z przyczepami</t>
        </is>
      </c>
      <c r="P30" s="3">
        <f>Q30+R30</f>
        <v/>
      </c>
      <c r="Q30" s="3">
        <f>COUNTIFS(C:C,"&gt;="&amp;M23,C:C,"&lt;"&amp;N23,F:F,"=8",G:G,"=0",D:D,"&lt;&gt;x")</f>
        <v/>
      </c>
      <c r="R30" s="3">
        <f>COUNTIFS(C:C,"&gt;="&amp;M23,C:C,"&lt;"&amp;N23,F:F,"=8",G:G,"=1",D:D,"&lt;&gt;x")</f>
        <v/>
      </c>
      <c r="S30" s="3">
        <f>COUNTIFS(C:C,"&gt;="&amp;M23,C:C,"&lt;"&amp;N23,F:F,"=8",G:G,"=2",D:D,"&lt;&gt;x")</f>
        <v/>
      </c>
      <c r="T30" s="7">
        <f>IF(P30&gt;0,Q30/P30,"-")</f>
        <v/>
      </c>
      <c r="X30" s="3" t="inlineStr">
        <is>
          <t>Autobusy</t>
        </is>
      </c>
      <c r="Y30" s="3">
        <f>Z30+AA30</f>
        <v/>
      </c>
      <c r="Z30" s="3">
        <f>COUNTIFS(C:C,"&gt;="&amp;M23,C:C,"&lt;"&amp;N23,I:I,"=7",J:J,"=0",D:D,"&lt;&gt;x")</f>
        <v/>
      </c>
      <c r="AA30" s="3">
        <f>COUNTIFS(C:C,"&gt;="&amp;M23,C:C,"&lt;"&amp;N23,I:I,"=7",J:J,"=1",D:D,"&lt;&gt;x")</f>
        <v/>
      </c>
      <c r="AB30" s="3">
        <f>COUNTIFS(C:C,"&gt;="&amp;M23,C:C,"&lt;"&amp;N23,I:I,"=7",J:J,"=2",D:D,"&lt;&gt;x")</f>
        <v/>
      </c>
      <c r="AC30" s="7">
        <f>IF(Y30&gt;0,Z30/Y30,"-")</f>
        <v/>
      </c>
    </row>
    <row r="31">
      <c r="A31" t="n">
        <v>30</v>
      </c>
      <c r="B31" s="1" t="n">
        <v>45069</v>
      </c>
      <c r="C31" s="2" t="n">
        <v>0.5231018518518519</v>
      </c>
      <c r="D31">
        <f>'Identyfikacja'!D31</f>
        <v/>
      </c>
      <c r="E31" s="5" t="inlineStr">
        <is>
          <t>FSW80KW</t>
        </is>
      </c>
      <c r="F31" t="n">
        <v>7</v>
      </c>
      <c r="G31" t="n">
        <v>0</v>
      </c>
      <c r="I31" t="n">
        <v>1</v>
      </c>
      <c r="J31" t="n">
        <v>0</v>
      </c>
      <c r="O31" s="3" t="inlineStr">
        <is>
          <t>Samochody ciężarowe z naczepami</t>
        </is>
      </c>
      <c r="P31" s="3">
        <f>Q31+R31</f>
        <v/>
      </c>
      <c r="Q31" s="3">
        <f>COUNTIFS(C:C,"&gt;="&amp;M23,C:C,"&lt;"&amp;N23,F:F,"=9",G:G,"=0",D:D,"&lt;&gt;x")</f>
        <v/>
      </c>
      <c r="R31" s="3">
        <f>COUNTIFS(C:C,"&gt;="&amp;M23,C:C,"&lt;"&amp;N23,F:F,"=9",G:G,"=1",D:D,"&lt;&gt;x")</f>
        <v/>
      </c>
      <c r="S31" s="3">
        <f>COUNTIFS(C:C,"&gt;="&amp;M23,C:C,"&lt;"&amp;N23,F:F,"=9",G:G,"=2",D:D,"&lt;&gt;x")</f>
        <v/>
      </c>
      <c r="T31" s="7">
        <f>IF(P31&gt;0,Q31/P31,"-")</f>
        <v/>
      </c>
      <c r="X31" s="3" t="inlineStr">
        <is>
          <t>Inne pojazdy</t>
        </is>
      </c>
      <c r="Y31" s="3">
        <f>Z31+AA31</f>
        <v/>
      </c>
      <c r="Z31" s="3">
        <f>COUNTIFS(C:C,"&gt;="&amp;M23,C:C,"&lt;"&amp;N23,I:I,"=8",J:J,"=0",D:D,"&lt;&gt;x")</f>
        <v/>
      </c>
      <c r="AA31" s="3">
        <f>COUNTIFS(C:C,"&gt;="&amp;M23,C:C,"&lt;"&amp;N23,I:I,"=8",J:J,"=1",D:D,"&lt;&gt;x")</f>
        <v/>
      </c>
      <c r="AB31" s="3">
        <f>COUNTIFS(C:C,"&gt;="&amp;M23,C:C,"&lt;"&amp;N23,I:I,"=8",J:J,"=2",D:D,"&lt;&gt;x")</f>
        <v/>
      </c>
      <c r="AC31" s="7">
        <f>IF(Y31&gt;0,Z31/Y31,"-")</f>
        <v/>
      </c>
    </row>
    <row r="32">
      <c r="A32" t="n">
        <v>31</v>
      </c>
      <c r="B32" s="1" t="n">
        <v>45069</v>
      </c>
      <c r="C32" s="2" t="n">
        <v>0.5232291666666666</v>
      </c>
      <c r="D32">
        <f>'Identyfikacja'!D32</f>
        <v/>
      </c>
      <c r="E32" s="5" t="inlineStr">
        <is>
          <t>FSWPN79</t>
        </is>
      </c>
      <c r="F32" t="n">
        <v>7</v>
      </c>
      <c r="G32" t="n">
        <v>0</v>
      </c>
      <c r="I32" t="n">
        <v>1</v>
      </c>
      <c r="J32" t="n">
        <v>0</v>
      </c>
      <c r="O32" s="3" t="inlineStr">
        <is>
          <t>Autobusy</t>
        </is>
      </c>
      <c r="P32" s="3">
        <f>Q32+R32</f>
        <v/>
      </c>
      <c r="Q32" s="3">
        <f>COUNTIFS(C:C,"&gt;="&amp;M23,C:C,"&lt;"&amp;N23,F:F,"=5",G:G,"=0",D:D,"&lt;&gt;x")</f>
        <v/>
      </c>
      <c r="R32" s="3">
        <f>COUNTIFS(C:C,"&gt;="&amp;M23,C:C,"&lt;"&amp;N23,F:F,"=5",G:G,"=1",D:D,"&lt;&gt;x")</f>
        <v/>
      </c>
      <c r="S32" s="3">
        <f>COUNTIFS(C:C,"&gt;="&amp;M23,C:C,"&lt;"&amp;N23,F:F,"=5",G:G,"=2",D:D,"&lt;&gt;x")</f>
        <v/>
      </c>
      <c r="T32" s="7">
        <f>IF(P32&gt;0,Q32/P32,"-")</f>
        <v/>
      </c>
      <c r="X32" s="3" t="n"/>
      <c r="Y32" s="3" t="n"/>
      <c r="Z32" s="3" t="n"/>
      <c r="AA32" s="3" t="n"/>
      <c r="AB32" s="3" t="n"/>
      <c r="AC32" s="7" t="n"/>
    </row>
    <row r="33">
      <c r="A33" t="n">
        <v>32</v>
      </c>
      <c r="B33" s="1" t="n">
        <v>45069</v>
      </c>
      <c r="C33" s="2" t="n">
        <v>0.5234027777777778</v>
      </c>
      <c r="D33">
        <f>'Identyfikacja'!D33</f>
        <v/>
      </c>
      <c r="E33" s="5" t="inlineStr">
        <is>
          <t>LC83814</t>
        </is>
      </c>
      <c r="F33" t="n">
        <v>9</v>
      </c>
      <c r="G33" t="n">
        <v>0</v>
      </c>
      <c r="I33" t="n">
        <v>5</v>
      </c>
      <c r="J33" t="n">
        <v>0</v>
      </c>
      <c r="O33" s="3" t="n"/>
      <c r="P33" s="3" t="n"/>
      <c r="Q33" s="3" t="n"/>
      <c r="R33" s="3" t="n"/>
      <c r="S33" s="3" t="n"/>
      <c r="T33" s="3" t="n"/>
      <c r="X33" s="3" t="n"/>
      <c r="Y33" s="3" t="n"/>
      <c r="Z33" s="3" t="n"/>
      <c r="AA33" s="3" t="n"/>
      <c r="AB33" s="3" t="n"/>
      <c r="AC33" s="3" t="n"/>
    </row>
    <row r="34">
      <c r="A34" t="n">
        <v>33</v>
      </c>
      <c r="B34" s="1" t="n">
        <v>45069</v>
      </c>
      <c r="C34" s="2" t="n">
        <v>0.5239583333333333</v>
      </c>
      <c r="D34">
        <f>'Identyfikacja'!D34</f>
        <v/>
      </c>
      <c r="E34" s="5" t="inlineStr">
        <is>
          <t>FSWRP21</t>
        </is>
      </c>
      <c r="F34" t="n">
        <v>7</v>
      </c>
      <c r="G34" t="n">
        <v>0</v>
      </c>
      <c r="I34" t="n">
        <v>1</v>
      </c>
      <c r="J34" t="n">
        <v>0</v>
      </c>
      <c r="M34" s="8" t="n">
        <v>0.5522569444444444</v>
      </c>
      <c r="N34" s="8" t="n">
        <v>0.5626736111111111</v>
      </c>
      <c r="O34" s="3" t="inlineStr">
        <is>
          <t>Klasa pojazdu (8+1)</t>
        </is>
      </c>
      <c r="P34" s="3" t="inlineStr">
        <is>
          <t>Niid</t>
        </is>
      </c>
      <c r="Q34" s="3" t="inlineStr">
        <is>
          <t>Kiok</t>
        </is>
      </c>
      <c r="R34" s="3" t="inlineStr">
        <is>
          <t>Kinok</t>
        </is>
      </c>
      <c r="S34" s="3" t="inlineStr">
        <is>
          <t>Odrzucone</t>
        </is>
      </c>
      <c r="T34" s="3" t="inlineStr">
        <is>
          <t>%</t>
        </is>
      </c>
      <c r="V34" s="8" t="n">
        <v>0.5522569444444444</v>
      </c>
      <c r="W34" s="8" t="n">
        <v>0.5626736111111111</v>
      </c>
      <c r="X34" s="3" t="inlineStr">
        <is>
          <t>Klasa pojazdu (COST323)</t>
        </is>
      </c>
      <c r="Y34" s="3" t="inlineStr">
        <is>
          <t>Niid</t>
        </is>
      </c>
      <c r="Z34" s="3" t="inlineStr">
        <is>
          <t>Kiok</t>
        </is>
      </c>
      <c r="AA34" s="3" t="inlineStr">
        <is>
          <t>Kinok</t>
        </is>
      </c>
      <c r="AB34" s="3" t="inlineStr">
        <is>
          <t>Odrzucone</t>
        </is>
      </c>
      <c r="AC34" s="3" t="inlineStr">
        <is>
          <t>%</t>
        </is>
      </c>
    </row>
    <row r="35">
      <c r="A35" t="n">
        <v>34</v>
      </c>
      <c r="B35" s="1" t="n">
        <v>45069</v>
      </c>
      <c r="C35" s="2" t="n">
        <v>0.5241550925925926</v>
      </c>
      <c r="D35">
        <f>'Identyfikacja'!D35</f>
        <v/>
      </c>
      <c r="E35" s="5" t="inlineStr">
        <is>
          <t>PZ3P524</t>
        </is>
      </c>
      <c r="F35" t="n">
        <v>6</v>
      </c>
      <c r="G35" t="n">
        <v>1</v>
      </c>
      <c r="H35" t="n">
        <v>11</v>
      </c>
      <c r="I35" t="n">
        <v>8</v>
      </c>
      <c r="J35" t="n">
        <v>1</v>
      </c>
      <c r="K35" t="n">
        <v>1</v>
      </c>
      <c r="O35" s="3" t="inlineStr">
        <is>
          <t>Niesklasyfikowane</t>
        </is>
      </c>
      <c r="P35" s="3">
        <f>Q35+R35</f>
        <v/>
      </c>
      <c r="Q35" s="3">
        <f>COUNTIFS(C:C,"&gt;="&amp;M34,C:C,"&lt;"&amp;N34,F:F,"=6",G:G,"=0",D:D,"&lt;&gt;x")</f>
        <v/>
      </c>
      <c r="R35" s="3">
        <f>COUNTIFS(C:C,"&gt;="&amp;M34,C:C,"&lt;"&amp;N34,F:F,"=6",G:G,"=1",D:D,"&lt;&gt;x")</f>
        <v/>
      </c>
      <c r="S35" s="3">
        <f>COUNTIFS(C:C,"&gt;="&amp;M34,C:C,"&lt;"&amp;N34,F:F,"=6",G:G,"=2",D:D,"&lt;&gt;x")</f>
        <v/>
      </c>
      <c r="T35" s="7">
        <f>IF(P35&gt;0,Q35/P35,"-")</f>
        <v/>
      </c>
      <c r="X35" s="3" t="inlineStr">
        <is>
          <t>Samochody osobowe, dostawcze &lt;35kN</t>
        </is>
      </c>
      <c r="Y35" s="3">
        <f>Z35+AA35</f>
        <v/>
      </c>
      <c r="Z35" s="3">
        <f>COUNTIFS(C:C,"&gt;="&amp;M34,C:C,"&lt;"&amp;N34,I:I,"=1",J:J,"=0",D:D,"&lt;&gt;x")</f>
        <v/>
      </c>
      <c r="AA35" s="3">
        <f>COUNTIFS(C:C,"&gt;="&amp;M34,C:C,"&lt;"&amp;N34,I:I,"=1",J:J,"=1",D:D,"&lt;&gt;x")</f>
        <v/>
      </c>
      <c r="AB35" s="3">
        <f>COUNTIFS(C:C,"&gt;="&amp;M34,C:C,"&lt;"&amp;N34,I:I,"=1",J:J,"=2",D:D,"&lt;&gt;x")</f>
        <v/>
      </c>
      <c r="AC35" s="7">
        <f>IF(Y35&gt;0,Z35/Y35,"-")</f>
        <v/>
      </c>
    </row>
    <row r="36">
      <c r="A36" t="n">
        <v>35</v>
      </c>
      <c r="B36" s="1" t="n">
        <v>45069</v>
      </c>
      <c r="C36" s="2" t="n">
        <v>0.5243634259259259</v>
      </c>
      <c r="D36">
        <f>'Identyfikacja'!D36</f>
        <v/>
      </c>
      <c r="E36" s="5" t="inlineStr">
        <is>
          <t>FSWMU40</t>
        </is>
      </c>
      <c r="F36" t="n">
        <v>7</v>
      </c>
      <c r="G36" t="n">
        <v>0</v>
      </c>
      <c r="I36" t="n">
        <v>1</v>
      </c>
      <c r="J36" t="n">
        <v>0</v>
      </c>
      <c r="O36" s="3" t="inlineStr">
        <is>
          <t>Motocykle</t>
        </is>
      </c>
      <c r="P36" s="3">
        <f>Q36+R36</f>
        <v/>
      </c>
      <c r="Q36" s="3">
        <f>COUNTIFS(C:C,"&gt;="&amp;M34,C:C,"&lt;"&amp;N34,F:F,"=10",G:G,"=0",D:D,"&lt;&gt;x")</f>
        <v/>
      </c>
      <c r="R36" s="3">
        <f>COUNTIFS(C:C,"&gt;="&amp;M34,C:C,"&lt;"&amp;N34,F:F,"=10",G:G,"=1",D:D,"&lt;&gt;x")</f>
        <v/>
      </c>
      <c r="S36" s="3">
        <f>COUNTIFS(C:C,"&gt;="&amp;M34,C:C,"&lt;"&amp;N34,F:F,"=10",G:G,"=2",D:D,"&lt;&gt;x")</f>
        <v/>
      </c>
      <c r="T36" s="7">
        <f>IF(P36&gt;0,Q36/P36,"-")</f>
        <v/>
      </c>
      <c r="X36" s="3" t="inlineStr">
        <is>
          <t>Samochody ciężarowe 2-osiowe</t>
        </is>
      </c>
      <c r="Y36" s="3">
        <f>Z36+AA36</f>
        <v/>
      </c>
      <c r="Z36" s="3">
        <f>COUNTIFS(C:C,"&gt;="&amp;M34,C:C,"&lt;"&amp;N34,I:I,"=2",J:J,"=0",D:D,"&lt;&gt;x")</f>
        <v/>
      </c>
      <c r="AA36" s="3">
        <f>COUNTIFS(C:C,"&gt;="&amp;M34,C:C,"&lt;"&amp;N34,I:I,"=2",J:J,"=1",D:D,"&lt;&gt;x")</f>
        <v/>
      </c>
      <c r="AB36" s="3">
        <f>COUNTIFS(C:C,"&gt;="&amp;M34,C:C,"&lt;"&amp;N34,I:I,"=2",J:J,"=2",D:D,"&lt;&gt;x")</f>
        <v/>
      </c>
      <c r="AC36" s="7">
        <f>IF(Y36&gt;0,Z36/Y36,"-")</f>
        <v/>
      </c>
    </row>
    <row r="37">
      <c r="A37" t="n">
        <v>36</v>
      </c>
      <c r="B37" s="1" t="n">
        <v>45069</v>
      </c>
      <c r="C37" s="2" t="n">
        <v>0.5245023148148148</v>
      </c>
      <c r="D37">
        <f>'Identyfikacja'!D37</f>
        <v/>
      </c>
      <c r="E37" s="5" t="inlineStr">
        <is>
          <t>PZ3P522</t>
        </is>
      </c>
      <c r="F37" t="n">
        <v>6</v>
      </c>
      <c r="G37" t="n">
        <v>1</v>
      </c>
      <c r="H37" t="n">
        <v>7</v>
      </c>
      <c r="I37" t="n">
        <v>8</v>
      </c>
      <c r="J37" t="n">
        <v>1</v>
      </c>
      <c r="K37" t="n">
        <v>1</v>
      </c>
      <c r="O37" s="3" t="inlineStr">
        <is>
          <t>Samochody osobowe</t>
        </is>
      </c>
      <c r="P37" s="3">
        <f>Q37+R37</f>
        <v/>
      </c>
      <c r="Q37" s="3">
        <f>COUNTIFS(C:C,"&gt;="&amp;M34,C:C,"&lt;"&amp;N34,F:F,"=7",G:G,"=0",D:D,"&lt;&gt;x")</f>
        <v/>
      </c>
      <c r="R37" s="3">
        <f>COUNTIFS(C:C,"&gt;="&amp;M34,C:C,"&lt;"&amp;N34,F:F,"=7",G:G,"=1",D:D,"&lt;&gt;x")</f>
        <v/>
      </c>
      <c r="S37" s="3">
        <f>COUNTIFS(C:C,"&gt;="&amp;M34,C:C,"&lt;"&amp;N34,F:F,"=7",G:G,"=2",D:D,"&lt;&gt;x")</f>
        <v/>
      </c>
      <c r="T37" s="7">
        <f>IF(P37&gt;0,Q37/P37,"-")</f>
        <v/>
      </c>
      <c r="X37" s="3" t="inlineStr">
        <is>
          <t>Samochody ciężarowe 3,4-osiowe</t>
        </is>
      </c>
      <c r="Y37" s="3">
        <f>Z37+AA37</f>
        <v/>
      </c>
      <c r="Z37" s="3">
        <f>COUNTIFS(C:C,"&gt;="&amp;M34,C:C,"&lt;"&amp;N34,I:I,"=3",J:J,"=0",D:D,"&lt;&gt;x")</f>
        <v/>
      </c>
      <c r="AA37" s="3">
        <f>COUNTIFS(C:C,"&gt;="&amp;M34,C:C,"&lt;"&amp;N34,I:I,"=3",J:J,"=1",D:D,"&lt;&gt;x")</f>
        <v/>
      </c>
      <c r="AB37" s="3">
        <f>COUNTIFS(C:C,"&gt;="&amp;M34,C:C,"&lt;"&amp;N34,I:I,"=3",J:J,"=2",D:D,"&lt;&gt;x")</f>
        <v/>
      </c>
      <c r="AC37" s="7">
        <f>IF(Y37&gt;0,Z37/Y37,"-")</f>
        <v/>
      </c>
    </row>
    <row r="38">
      <c r="A38" t="n">
        <v>37</v>
      </c>
      <c r="B38" s="1" t="n">
        <v>45069</v>
      </c>
      <c r="C38" s="2" t="n">
        <v>0.5246990740740741</v>
      </c>
      <c r="D38">
        <f>'Identyfikacja'!D38</f>
        <v/>
      </c>
      <c r="E38" s="5" t="inlineStr">
        <is>
          <t>WB4908U</t>
        </is>
      </c>
      <c r="F38" t="n">
        <v>11</v>
      </c>
      <c r="G38" t="n">
        <v>1</v>
      </c>
      <c r="H38" t="n">
        <v>3</v>
      </c>
      <c r="I38" t="n">
        <v>1</v>
      </c>
      <c r="J38" t="n">
        <v>1</v>
      </c>
      <c r="K38" t="n">
        <v>2</v>
      </c>
      <c r="O38" s="3" t="inlineStr">
        <is>
          <t>Samochody dostawcze do 3,5t</t>
        </is>
      </c>
      <c r="P38" s="3">
        <f>Q38+R38</f>
        <v/>
      </c>
      <c r="Q38" s="3">
        <f>COUNTIFS(C:C,"&gt;="&amp;M34,C:C,"&lt;"&amp;N34,F:F,"=11",G:G,"=0",D:D,"&lt;&gt;x")</f>
        <v/>
      </c>
      <c r="R38" s="3">
        <f>COUNTIFS(C:C,"&gt;="&amp;M34,C:C,"&lt;"&amp;N34,F:F,"=11",G:G,"=1",D:D,"&lt;&gt;x")</f>
        <v/>
      </c>
      <c r="S38" s="3">
        <f>COUNTIFS(C:C,"&gt;="&amp;M34,C:C,"&lt;"&amp;N34,F:F,"=11",G:G,"=2",D:D,"&lt;&gt;x")</f>
        <v/>
      </c>
      <c r="T38" s="7">
        <f>IF(P38&gt;0,Q38/P38,"-")</f>
        <v/>
      </c>
      <c r="X38" s="3" t="inlineStr">
        <is>
          <t>Ciągniki s. 3-6 osi, max 2 w grupie</t>
        </is>
      </c>
      <c r="Y38" s="3">
        <f>Z38+AA38</f>
        <v/>
      </c>
      <c r="Z38" s="3">
        <f>COUNTIFS(C:C,"&gt;="&amp;M34,C:C,"&lt;"&amp;N34,I:I,"=4",J:J,"=0",D:D,"&lt;&gt;x")</f>
        <v/>
      </c>
      <c r="AA38" s="3">
        <f>COUNTIFS(C:C,"&gt;="&amp;M34,C:C,"&lt;"&amp;N34,I:I,"=4",J:J,"=1",D:D,"&lt;&gt;x")</f>
        <v/>
      </c>
      <c r="AB38" s="3">
        <f>COUNTIFS(C:C,"&gt;="&amp;M34,C:C,"&lt;"&amp;N34,I:I,"=4",J:J,"=2",D:D,"&lt;&gt;x")</f>
        <v/>
      </c>
      <c r="AC38" s="7">
        <f>IF(Y38&gt;0,Z38/Y38,"-")</f>
        <v/>
      </c>
    </row>
    <row r="39">
      <c r="A39" t="n">
        <v>38</v>
      </c>
      <c r="B39" s="1" t="n">
        <v>45069</v>
      </c>
      <c r="C39" s="2" t="n">
        <v>0.5249189814814815</v>
      </c>
      <c r="D39">
        <f>'Identyfikacja'!D39</f>
        <v/>
      </c>
      <c r="E39" s="5" t="inlineStr">
        <is>
          <t>WPR7887N</t>
        </is>
      </c>
      <c r="F39" t="n">
        <v>9</v>
      </c>
      <c r="G39" t="n">
        <v>0</v>
      </c>
      <c r="I39" t="n">
        <v>5</v>
      </c>
      <c r="J39" t="n">
        <v>0</v>
      </c>
      <c r="O39" s="3" t="inlineStr">
        <is>
          <t>Samochody osobowe z przyczepami</t>
        </is>
      </c>
      <c r="P39" s="3">
        <f>Q39+R39</f>
        <v/>
      </c>
      <c r="Q39" s="3">
        <f>COUNTIFS(C:C,"&gt;="&amp;M34,C:C,"&lt;"&amp;N34,F:F,"=2",G:G,"=0",D:D,"&lt;&gt;x")</f>
        <v/>
      </c>
      <c r="R39" s="3">
        <f>COUNTIFS(C:C,"&gt;="&amp;M34,C:C,"&lt;"&amp;N34,F:F,"=2",G:G,"=1",D:D,"&lt;&gt;x")</f>
        <v/>
      </c>
      <c r="S39" s="3">
        <f>COUNTIFS(C:C,"&gt;="&amp;M34,C:C,"&lt;"&amp;N34,F:F,"=2",G:G,"=2",D:D,"&lt;&gt;x")</f>
        <v/>
      </c>
      <c r="T39" s="7">
        <f>IF(P39&gt;0,Q39/P39,"-")</f>
        <v/>
      </c>
      <c r="X39" s="3" t="inlineStr">
        <is>
          <t>Ciągniki s. 5- 7 osi, max 3 w grupie</t>
        </is>
      </c>
      <c r="Y39" s="3">
        <f>Z39+AA39</f>
        <v/>
      </c>
      <c r="Z39" s="3">
        <f>COUNTIFS(C:C,"&gt;="&amp;M34,C:C,"&lt;"&amp;N34,I:I,"=5",J:J,"=0",D:D,"&lt;&gt;x")</f>
        <v/>
      </c>
      <c r="AA39" s="3">
        <f>COUNTIFS(C:C,"&gt;="&amp;M34,C:C,"&lt;"&amp;N34,I:I,"=5",J:J,"=1",D:D,"&lt;&gt;x")</f>
        <v/>
      </c>
      <c r="AB39" s="3">
        <f>COUNTIFS(C:C,"&gt;="&amp;M34,C:C,"&lt;"&amp;N34,I:I,"=5",J:J,"=2",D:D,"&lt;&gt;x")</f>
        <v/>
      </c>
      <c r="AC39" s="7">
        <f>IF(Y39&gt;0,Z39/Y39,"-")</f>
        <v/>
      </c>
    </row>
    <row r="40">
      <c r="A40" t="n">
        <v>39</v>
      </c>
      <c r="B40" s="1" t="n">
        <v>45069</v>
      </c>
      <c r="C40" s="2" t="n">
        <v>0.5249652777777778</v>
      </c>
      <c r="D40">
        <f>'Identyfikacja'!D40</f>
        <v/>
      </c>
      <c r="E40" s="5" t="inlineStr">
        <is>
          <t>WPR6737M</t>
        </is>
      </c>
      <c r="F40" t="n">
        <v>9</v>
      </c>
      <c r="G40" t="n">
        <v>0</v>
      </c>
      <c r="I40" t="n">
        <v>5</v>
      </c>
      <c r="J40" t="n">
        <v>0</v>
      </c>
      <c r="O40" s="3" t="inlineStr">
        <is>
          <t>Samochody ciężarowe (jednoczłonowe)</t>
        </is>
      </c>
      <c r="P40" s="3">
        <f>Q40+R40</f>
        <v/>
      </c>
      <c r="Q40" s="3">
        <f>COUNTIFS(C:C,"&gt;="&amp;M34,C:C,"&lt;"&amp;N34,F:F,"=3",G:G,"=0",D:D,"&lt;&gt;x")</f>
        <v/>
      </c>
      <c r="R40" s="3">
        <f>COUNTIFS(C:C,"&gt;="&amp;M34,C:C,"&lt;"&amp;N34,F:F,"=3",G:G,"=1",D:D,"&lt;&gt;x")</f>
        <v/>
      </c>
      <c r="S40" s="3">
        <f>COUNTIFS(C:C,"&gt;="&amp;M34,C:C,"&lt;"&amp;N34,F:F,"=3",G:G,"=2",D:D,"&lt;&gt;x")</f>
        <v/>
      </c>
      <c r="T40" s="7">
        <f>IF(P40&gt;0,Q40/P40,"-")</f>
        <v/>
      </c>
      <c r="X40" s="3" t="inlineStr">
        <is>
          <t>Samochody ciężarowe z przyczepami</t>
        </is>
      </c>
      <c r="Y40" s="3">
        <f>Z40+AA40</f>
        <v/>
      </c>
      <c r="Z40" s="3">
        <f>COUNTIFS(C:C,"&gt;="&amp;M34,C:C,"&lt;"&amp;N34,I:I,"=6",J:J,"=0",D:D,"&lt;&gt;x")</f>
        <v/>
      </c>
      <c r="AA40" s="3">
        <f>COUNTIFS(C:C,"&gt;="&amp;M34,C:C,"&lt;"&amp;N34,I:I,"=6",J:J,"=1",D:D,"&lt;&gt;x")</f>
        <v/>
      </c>
      <c r="AB40" s="3">
        <f>COUNTIFS(C:C,"&gt;="&amp;M34,C:C,"&lt;"&amp;N34,I:I,"=6",J:J,"=2",D:D,"&lt;&gt;x")</f>
        <v/>
      </c>
      <c r="AC40" s="7">
        <f>IF(Y40&gt;0,Z40/Y40,"-")</f>
        <v/>
      </c>
    </row>
    <row r="41">
      <c r="A41" t="n">
        <v>40</v>
      </c>
      <c r="B41" s="1" t="n">
        <v>45069</v>
      </c>
      <c r="C41" s="2" t="n">
        <v>0.5250462962962963</v>
      </c>
      <c r="D41">
        <f>'Identyfikacja'!D41</f>
        <v/>
      </c>
      <c r="E41" s="5" t="inlineStr">
        <is>
          <t>AI1882PA</t>
        </is>
      </c>
      <c r="F41" t="n">
        <v>9</v>
      </c>
      <c r="G41" t="n">
        <v>0</v>
      </c>
      <c r="I41" t="n">
        <v>5</v>
      </c>
      <c r="J41" t="n">
        <v>0</v>
      </c>
      <c r="O41" s="3" t="inlineStr">
        <is>
          <t>Samochody ciężarowe z przyczepami</t>
        </is>
      </c>
      <c r="P41" s="3">
        <f>Q41+R41</f>
        <v/>
      </c>
      <c r="Q41" s="3">
        <f>COUNTIFS(C:C,"&gt;="&amp;M34,C:C,"&lt;"&amp;N34,F:F,"=8",G:G,"=0",D:D,"&lt;&gt;x")</f>
        <v/>
      </c>
      <c r="R41" s="3">
        <f>COUNTIFS(C:C,"&gt;="&amp;M34,C:C,"&lt;"&amp;N34,F:F,"=8",G:G,"=1",D:D,"&lt;&gt;x")</f>
        <v/>
      </c>
      <c r="S41" s="3">
        <f>COUNTIFS(C:C,"&gt;="&amp;M34,C:C,"&lt;"&amp;N34,F:F,"=8",G:G,"=2",D:D,"&lt;&gt;x")</f>
        <v/>
      </c>
      <c r="T41" s="7">
        <f>IF(P41&gt;0,Q41/P41,"-")</f>
        <v/>
      </c>
      <c r="X41" s="3" t="inlineStr">
        <is>
          <t>Autobusy</t>
        </is>
      </c>
      <c r="Y41" s="3">
        <f>Z41+AA41</f>
        <v/>
      </c>
      <c r="Z41" s="3">
        <f>COUNTIFS(C:C,"&gt;="&amp;M34,C:C,"&lt;"&amp;N34,I:I,"=7",J:J,"=0",D:D,"&lt;&gt;x")</f>
        <v/>
      </c>
      <c r="AA41" s="3">
        <f>COUNTIFS(C:C,"&gt;="&amp;M34,C:C,"&lt;"&amp;N34,I:I,"=7",J:J,"=1",D:D,"&lt;&gt;x")</f>
        <v/>
      </c>
      <c r="AB41" s="3">
        <f>COUNTIFS(C:C,"&gt;="&amp;M34,C:C,"&lt;"&amp;N34,I:I,"=7",J:J,"=2",D:D,"&lt;&gt;x")</f>
        <v/>
      </c>
      <c r="AC41" s="7">
        <f>IF(Y41&gt;0,Z41/Y41,"-")</f>
        <v/>
      </c>
    </row>
    <row r="42">
      <c r="A42" t="n">
        <v>41</v>
      </c>
      <c r="B42" s="1" t="n">
        <v>45069</v>
      </c>
      <c r="C42" s="2" t="n">
        <v>0.5250925925925926</v>
      </c>
      <c r="D42">
        <f>'Identyfikacja'!D42</f>
        <v/>
      </c>
      <c r="E42" s="5" t="inlineStr">
        <is>
          <t>PZ098SL</t>
        </is>
      </c>
      <c r="F42" t="n">
        <v>9</v>
      </c>
      <c r="G42" t="n">
        <v>0</v>
      </c>
      <c r="I42" t="n">
        <v>4</v>
      </c>
      <c r="J42" t="n">
        <v>0</v>
      </c>
      <c r="O42" s="3" t="inlineStr">
        <is>
          <t>Samochody ciężarowe z naczepami</t>
        </is>
      </c>
      <c r="P42" s="3">
        <f>Q42+R42</f>
        <v/>
      </c>
      <c r="Q42" s="3">
        <f>COUNTIFS(C:C,"&gt;="&amp;M34,C:C,"&lt;"&amp;N34,F:F,"=9",G:G,"=0",D:D,"&lt;&gt;x")</f>
        <v/>
      </c>
      <c r="R42" s="3">
        <f>COUNTIFS(C:C,"&gt;="&amp;M34,C:C,"&lt;"&amp;N34,F:F,"=9",G:G,"=1",D:D,"&lt;&gt;x")</f>
        <v/>
      </c>
      <c r="S42" s="3">
        <f>COUNTIFS(C:C,"&gt;="&amp;M34,C:C,"&lt;"&amp;N34,F:F,"=9",G:G,"=2",D:D,"&lt;&gt;x")</f>
        <v/>
      </c>
      <c r="T42" s="7">
        <f>IF(P42&gt;0,Q42/P42,"-")</f>
        <v/>
      </c>
      <c r="X42" s="3" t="inlineStr">
        <is>
          <t>Inne pojazdy</t>
        </is>
      </c>
      <c r="Y42" s="3">
        <f>Z42+AA42</f>
        <v/>
      </c>
      <c r="Z42" s="3">
        <f>COUNTIFS(C:C,"&gt;="&amp;M34,C:C,"&lt;"&amp;N34,I:I,"=8",J:J,"=0",D:D,"&lt;&gt;x")</f>
        <v/>
      </c>
      <c r="AA42" s="3">
        <f>COUNTIFS(C:C,"&gt;="&amp;M34,C:C,"&lt;"&amp;N34,I:I,"=8",J:J,"=1",D:D,"&lt;&gt;x")</f>
        <v/>
      </c>
      <c r="AB42" s="3">
        <f>COUNTIFS(C:C,"&gt;="&amp;M34,C:C,"&lt;"&amp;N34,I:I,"=8",J:J,"=2",D:D,"&lt;&gt;x")</f>
        <v/>
      </c>
      <c r="AC42" s="7">
        <f>IF(Y42&gt;0,Z42/Y42,"-")</f>
        <v/>
      </c>
    </row>
    <row r="43">
      <c r="A43" t="n">
        <v>42</v>
      </c>
      <c r="B43" s="1" t="n">
        <v>45069</v>
      </c>
      <c r="C43" s="2" t="n">
        <v>0.5251388888888889</v>
      </c>
      <c r="D43">
        <f>'Identyfikacja'!D43</f>
        <v/>
      </c>
      <c r="E43" s="5" t="inlineStr">
        <is>
          <t>PZ131XP</t>
        </is>
      </c>
      <c r="F43" t="n">
        <v>3</v>
      </c>
      <c r="G43" t="n">
        <v>0</v>
      </c>
      <c r="I43" t="n">
        <v>2</v>
      </c>
      <c r="J43" t="n">
        <v>0</v>
      </c>
      <c r="O43" s="3" t="inlineStr">
        <is>
          <t>Autobusy</t>
        </is>
      </c>
      <c r="P43" s="3">
        <f>Q43+R43</f>
        <v/>
      </c>
      <c r="Q43" s="3">
        <f>COUNTIFS(C:C,"&gt;="&amp;M34,C:C,"&lt;"&amp;N34,F:F,"=5",G:G,"=0",D:D,"&lt;&gt;x")</f>
        <v/>
      </c>
      <c r="R43" s="3">
        <f>COUNTIFS(C:C,"&gt;="&amp;M34,C:C,"&lt;"&amp;N34,F:F,"=5",G:G,"=1",D:D,"&lt;&gt;x")</f>
        <v/>
      </c>
      <c r="S43" s="3">
        <f>COUNTIFS(C:C,"&gt;="&amp;M34,C:C,"&lt;"&amp;N34,F:F,"=5",G:G,"=2",D:D,"&lt;&gt;x")</f>
        <v/>
      </c>
      <c r="T43" s="7">
        <f>IF(P43&gt;0,Q43/P43,"-")</f>
        <v/>
      </c>
      <c r="X43" s="3" t="n"/>
      <c r="Y43" s="3" t="n"/>
      <c r="Z43" s="3" t="n"/>
      <c r="AA43" s="3" t="n"/>
      <c r="AB43" s="3" t="n"/>
      <c r="AC43" s="7" t="n"/>
    </row>
    <row r="44">
      <c r="A44" t="n">
        <v>43</v>
      </c>
      <c r="B44" s="1" t="n">
        <v>45069</v>
      </c>
      <c r="C44" s="2" t="n">
        <v>0.5251967592592592</v>
      </c>
      <c r="D44">
        <f>'Identyfikacja'!D44</f>
        <v/>
      </c>
      <c r="E44" s="5" t="inlineStr">
        <is>
          <t>WPR5169M</t>
        </is>
      </c>
      <c r="F44" t="n">
        <v>9</v>
      </c>
      <c r="G44" t="n">
        <v>0</v>
      </c>
      <c r="I44" t="n">
        <v>5</v>
      </c>
      <c r="J44" t="n">
        <v>0</v>
      </c>
      <c r="O44" s="3" t="n"/>
      <c r="P44" s="3" t="n"/>
      <c r="Q44" s="3" t="n"/>
      <c r="R44" s="3" t="n"/>
      <c r="S44" s="3" t="n"/>
      <c r="T44" s="3" t="n"/>
      <c r="X44" s="3" t="n"/>
      <c r="Y44" s="3" t="n"/>
      <c r="Z44" s="3" t="n"/>
      <c r="AA44" s="3" t="n"/>
      <c r="AB44" s="3" t="n"/>
      <c r="AC44" s="3" t="n"/>
    </row>
    <row r="45">
      <c r="A45" t="n">
        <v>44</v>
      </c>
      <c r="B45" s="1" t="n">
        <v>45069</v>
      </c>
      <c r="C45" s="2" t="n">
        <v>0.5252430555555555</v>
      </c>
      <c r="D45">
        <f>'Identyfikacja'!D45</f>
        <v/>
      </c>
      <c r="E45" s="5" t="inlineStr">
        <is>
          <t>PGO47128</t>
        </is>
      </c>
      <c r="F45" t="n">
        <v>8</v>
      </c>
      <c r="G45" t="n">
        <v>0</v>
      </c>
      <c r="I45" t="n">
        <v>6</v>
      </c>
      <c r="J45" t="n">
        <v>0</v>
      </c>
      <c r="M45" s="8" t="n">
        <v>0.5626736111111111</v>
      </c>
      <c r="N45" s="8" t="n">
        <v>0.5730902777777778</v>
      </c>
      <c r="O45" s="3" t="inlineStr">
        <is>
          <t>Klasa pojazdu (8+1)</t>
        </is>
      </c>
      <c r="P45" s="3" t="inlineStr">
        <is>
          <t>Niid</t>
        </is>
      </c>
      <c r="Q45" s="3" t="inlineStr">
        <is>
          <t>Kiok</t>
        </is>
      </c>
      <c r="R45" s="3" t="inlineStr">
        <is>
          <t>Kinok</t>
        </is>
      </c>
      <c r="S45" s="3" t="inlineStr">
        <is>
          <t>Odrzucone</t>
        </is>
      </c>
      <c r="T45" s="3" t="inlineStr">
        <is>
          <t>%</t>
        </is>
      </c>
      <c r="V45" s="8" t="n">
        <v>0.5626736111111111</v>
      </c>
      <c r="W45" s="8" t="n">
        <v>0.5730902777777778</v>
      </c>
      <c r="X45" s="3" t="inlineStr">
        <is>
          <t>Klasa pojazdu (COST323)</t>
        </is>
      </c>
      <c r="Y45" s="3" t="inlineStr">
        <is>
          <t>Niid</t>
        </is>
      </c>
      <c r="Z45" s="3" t="inlineStr">
        <is>
          <t>Kiok</t>
        </is>
      </c>
      <c r="AA45" s="3" t="inlineStr">
        <is>
          <t>Kinok</t>
        </is>
      </c>
      <c r="AB45" s="3" t="inlineStr">
        <is>
          <t>Odrzucone</t>
        </is>
      </c>
      <c r="AC45" s="3" t="inlineStr">
        <is>
          <t>%</t>
        </is>
      </c>
    </row>
    <row r="46">
      <c r="A46" t="n">
        <v>45</v>
      </c>
      <c r="B46" s="1" t="n">
        <v>45069</v>
      </c>
      <c r="C46" s="2" t="n">
        <v>0.5254976851851851</v>
      </c>
      <c r="D46">
        <f>'Identyfikacja'!D46</f>
        <v/>
      </c>
      <c r="E46" s="5" t="inlineStr">
        <is>
          <t>BS6740A</t>
        </is>
      </c>
      <c r="F46" t="n">
        <v>9</v>
      </c>
      <c r="G46" t="n">
        <v>0</v>
      </c>
      <c r="I46" t="n">
        <v>4</v>
      </c>
      <c r="J46" t="n">
        <v>0</v>
      </c>
      <c r="O46" s="3" t="inlineStr">
        <is>
          <t>Niesklasyfikowane</t>
        </is>
      </c>
      <c r="P46" s="3">
        <f>Q46+R46</f>
        <v/>
      </c>
      <c r="Q46" s="3">
        <f>COUNTIFS(C:C,"&gt;="&amp;M45,C:C,"&lt;"&amp;N45,F:F,"=6",G:G,"=0",D:D,"&lt;&gt;x")</f>
        <v/>
      </c>
      <c r="R46" s="3">
        <f>COUNTIFS(C:C,"&gt;="&amp;M45,C:C,"&lt;"&amp;N45,F:F,"=6",G:G,"=1",D:D,"&lt;&gt;x")</f>
        <v/>
      </c>
      <c r="S46" s="3">
        <f>COUNTIFS(C:C,"&gt;="&amp;M45,C:C,"&lt;"&amp;N45,F:F,"=6",G:G,"=2",D:D,"&lt;&gt;x")</f>
        <v/>
      </c>
      <c r="T46" s="7">
        <f>IF(P46&gt;0,Q46/P46,"-")</f>
        <v/>
      </c>
      <c r="X46" s="3" t="inlineStr">
        <is>
          <t>Samochody osobowe, dostawcze &lt;35kN</t>
        </is>
      </c>
      <c r="Y46" s="3">
        <f>Z46+AA46</f>
        <v/>
      </c>
      <c r="Z46" s="3">
        <f>COUNTIFS(C:C,"&gt;="&amp;M45,C:C,"&lt;"&amp;N45,I:I,"=1",J:J,"=0",D:D,"&lt;&gt;x")</f>
        <v/>
      </c>
      <c r="AA46" s="3">
        <f>COUNTIFS(C:C,"&gt;="&amp;M45,C:C,"&lt;"&amp;N45,I:I,"=1",J:J,"=1",D:D,"&lt;&gt;x")</f>
        <v/>
      </c>
      <c r="AB46" s="3">
        <f>COUNTIFS(C:C,"&gt;="&amp;M45,C:C,"&lt;"&amp;N45,I:I,"=1",J:J,"=2",D:D,"&lt;&gt;x")</f>
        <v/>
      </c>
      <c r="AC46" s="7">
        <f>IF(Y46&gt;0,Z46/Y46,"-")</f>
        <v/>
      </c>
    </row>
    <row r="47">
      <c r="A47" t="n">
        <v>46</v>
      </c>
      <c r="B47" s="1" t="n">
        <v>45069</v>
      </c>
      <c r="C47" s="2" t="n">
        <v>0.5255208333333333</v>
      </c>
      <c r="D47">
        <f>'Identyfikacja'!D47</f>
        <v/>
      </c>
      <c r="E47" s="5" t="inlineStr">
        <is>
          <t>PK8511G</t>
        </is>
      </c>
      <c r="F47" t="n">
        <v>9</v>
      </c>
      <c r="G47" t="n">
        <v>0</v>
      </c>
      <c r="I47" t="n">
        <v>5</v>
      </c>
      <c r="J47" t="n">
        <v>0</v>
      </c>
      <c r="O47" s="3" t="inlineStr">
        <is>
          <t>Motocykle</t>
        </is>
      </c>
      <c r="P47" s="3">
        <f>Q47+R47</f>
        <v/>
      </c>
      <c r="Q47" s="3">
        <f>COUNTIFS(C:C,"&gt;="&amp;M45,C:C,"&lt;"&amp;N45,F:F,"=10",G:G,"=0",D:D,"&lt;&gt;x")</f>
        <v/>
      </c>
      <c r="R47" s="3">
        <f>COUNTIFS(C:C,"&gt;="&amp;M45,C:C,"&lt;"&amp;N45,F:F,"=10",G:G,"=1",D:D,"&lt;&gt;x")</f>
        <v/>
      </c>
      <c r="S47" s="3">
        <f>COUNTIFS(C:C,"&gt;="&amp;M45,C:C,"&lt;"&amp;N45,F:F,"=10",G:G,"=2",D:D,"&lt;&gt;x")</f>
        <v/>
      </c>
      <c r="T47" s="7">
        <f>IF(P47&gt;0,Q47/P47,"-")</f>
        <v/>
      </c>
      <c r="X47" s="3" t="inlineStr">
        <is>
          <t>Samochody ciężarowe 2-osiowe</t>
        </is>
      </c>
      <c r="Y47" s="3">
        <f>Z47+AA47</f>
        <v/>
      </c>
      <c r="Z47" s="3">
        <f>COUNTIFS(C:C,"&gt;="&amp;M45,C:C,"&lt;"&amp;N45,I:I,"=2",J:J,"=0",D:D,"&lt;&gt;x")</f>
        <v/>
      </c>
      <c r="AA47" s="3">
        <f>COUNTIFS(C:C,"&gt;="&amp;M45,C:C,"&lt;"&amp;N45,I:I,"=2",J:J,"=1",D:D,"&lt;&gt;x")</f>
        <v/>
      </c>
      <c r="AB47" s="3">
        <f>COUNTIFS(C:C,"&gt;="&amp;M45,C:C,"&lt;"&amp;N45,I:I,"=2",J:J,"=2",D:D,"&lt;&gt;x")</f>
        <v/>
      </c>
      <c r="AC47" s="7">
        <f>IF(Y47&gt;0,Z47/Y47,"-")</f>
        <v/>
      </c>
    </row>
    <row r="48">
      <c r="A48" t="n">
        <v>47</v>
      </c>
      <c r="B48" s="1" t="n">
        <v>45069</v>
      </c>
      <c r="C48" s="2" t="n">
        <v>0.5255439814814815</v>
      </c>
      <c r="D48">
        <f>'Identyfikacja'!D48</f>
        <v/>
      </c>
      <c r="E48" s="5" t="inlineStr">
        <is>
          <t>FSWNL11</t>
        </is>
      </c>
      <c r="F48" t="n">
        <v>7</v>
      </c>
      <c r="G48" t="n">
        <v>0</v>
      </c>
      <c r="I48" t="n">
        <v>1</v>
      </c>
      <c r="J48" t="n">
        <v>0</v>
      </c>
      <c r="O48" s="3" t="inlineStr">
        <is>
          <t>Samochody osobowe</t>
        </is>
      </c>
      <c r="P48" s="3">
        <f>Q48+R48</f>
        <v/>
      </c>
      <c r="Q48" s="3">
        <f>COUNTIFS(C:C,"&gt;="&amp;M45,C:C,"&lt;"&amp;N45,F:F,"=7",G:G,"=0",D:D,"&lt;&gt;x")</f>
        <v/>
      </c>
      <c r="R48" s="3">
        <f>COUNTIFS(C:C,"&gt;="&amp;M45,C:C,"&lt;"&amp;N45,F:F,"=7",G:G,"=1",D:D,"&lt;&gt;x")</f>
        <v/>
      </c>
      <c r="S48" s="3">
        <f>COUNTIFS(C:C,"&gt;="&amp;M45,C:C,"&lt;"&amp;N45,F:F,"=7",G:G,"=2",D:D,"&lt;&gt;x")</f>
        <v/>
      </c>
      <c r="T48" s="7">
        <f>IF(P48&gt;0,Q48/P48,"-")</f>
        <v/>
      </c>
      <c r="X48" s="3" t="inlineStr">
        <is>
          <t>Samochody ciężarowe 3,4-osiowe</t>
        </is>
      </c>
      <c r="Y48" s="3">
        <f>Z48+AA48</f>
        <v/>
      </c>
      <c r="Z48" s="3">
        <f>COUNTIFS(C:C,"&gt;="&amp;M45,C:C,"&lt;"&amp;N45,I:I,"=3",J:J,"=0",D:D,"&lt;&gt;x")</f>
        <v/>
      </c>
      <c r="AA48" s="3">
        <f>COUNTIFS(C:C,"&gt;="&amp;M45,C:C,"&lt;"&amp;N45,I:I,"=3",J:J,"=1",D:D,"&lt;&gt;x")</f>
        <v/>
      </c>
      <c r="AB48" s="3">
        <f>COUNTIFS(C:C,"&gt;="&amp;M45,C:C,"&lt;"&amp;N45,I:I,"=3",J:J,"=2",D:D,"&lt;&gt;x")</f>
        <v/>
      </c>
      <c r="AC48" s="7">
        <f>IF(Y48&gt;0,Z48/Y48,"-")</f>
        <v/>
      </c>
    </row>
    <row r="49">
      <c r="A49" t="n">
        <v>48</v>
      </c>
      <c r="B49" s="1" t="n">
        <v>45069</v>
      </c>
      <c r="C49" s="2" t="n">
        <v>0.5255787037037037</v>
      </c>
      <c r="D49">
        <f>'Identyfikacja'!D49</f>
        <v/>
      </c>
      <c r="E49" s="5" t="inlineStr">
        <is>
          <t>FSWHY01</t>
        </is>
      </c>
      <c r="F49" t="n">
        <v>7</v>
      </c>
      <c r="G49" t="n">
        <v>0</v>
      </c>
      <c r="I49" t="n">
        <v>1</v>
      </c>
      <c r="J49" t="n">
        <v>0</v>
      </c>
      <c r="O49" s="3" t="inlineStr">
        <is>
          <t>Samochody dostawcze do 3,5t</t>
        </is>
      </c>
      <c r="P49" s="3">
        <f>Q49+R49</f>
        <v/>
      </c>
      <c r="Q49" s="3">
        <f>COUNTIFS(C:C,"&gt;="&amp;M45,C:C,"&lt;"&amp;N45,F:F,"=11",G:G,"=0",D:D,"&lt;&gt;x")</f>
        <v/>
      </c>
      <c r="R49" s="3">
        <f>COUNTIFS(C:C,"&gt;="&amp;M45,C:C,"&lt;"&amp;N45,F:F,"=11",G:G,"=1",D:D,"&lt;&gt;x")</f>
        <v/>
      </c>
      <c r="S49" s="3">
        <f>COUNTIFS(C:C,"&gt;="&amp;M45,C:C,"&lt;"&amp;N45,F:F,"=11",G:G,"=2",D:D,"&lt;&gt;x")</f>
        <v/>
      </c>
      <c r="T49" s="7">
        <f>IF(P49&gt;0,Q49/P49,"-")</f>
        <v/>
      </c>
      <c r="X49" s="3" t="inlineStr">
        <is>
          <t>Ciągniki s. 3-6 osi, max 2 w grupie</t>
        </is>
      </c>
      <c r="Y49" s="3">
        <f>Z49+AA49</f>
        <v/>
      </c>
      <c r="Z49" s="3">
        <f>COUNTIFS(C:C,"&gt;="&amp;M45,C:C,"&lt;"&amp;N45,I:I,"=4",J:J,"=0",D:D,"&lt;&gt;x")</f>
        <v/>
      </c>
      <c r="AA49" s="3">
        <f>COUNTIFS(C:C,"&gt;="&amp;M45,C:C,"&lt;"&amp;N45,I:I,"=4",J:J,"=1",D:D,"&lt;&gt;x")</f>
        <v/>
      </c>
      <c r="AB49" s="3">
        <f>COUNTIFS(C:C,"&gt;="&amp;M45,C:C,"&lt;"&amp;N45,I:I,"=4",J:J,"=2",D:D,"&lt;&gt;x")</f>
        <v/>
      </c>
      <c r="AC49" s="7">
        <f>IF(Y49&gt;0,Z49/Y49,"-")</f>
        <v/>
      </c>
    </row>
    <row r="50">
      <c r="A50" t="n">
        <v>49</v>
      </c>
      <c r="B50" s="1" t="n">
        <v>45069</v>
      </c>
      <c r="C50" s="2" t="n">
        <v>0.5256018518518518</v>
      </c>
      <c r="D50">
        <f>'Identyfikacja'!D50</f>
        <v/>
      </c>
      <c r="E50" s="5" t="inlineStr">
        <is>
          <t>FSW83VY</t>
        </is>
      </c>
      <c r="F50" t="n">
        <v>7</v>
      </c>
      <c r="G50" t="n">
        <v>0</v>
      </c>
      <c r="I50" t="n">
        <v>1</v>
      </c>
      <c r="J50" t="n">
        <v>0</v>
      </c>
      <c r="O50" s="3" t="inlineStr">
        <is>
          <t>Samochody osobowe z przyczepami</t>
        </is>
      </c>
      <c r="P50" s="3">
        <f>Q50+R50</f>
        <v/>
      </c>
      <c r="Q50" s="3">
        <f>COUNTIFS(C:C,"&gt;="&amp;M45,C:C,"&lt;"&amp;N45,F:F,"=2",G:G,"=0",D:D,"&lt;&gt;x")</f>
        <v/>
      </c>
      <c r="R50" s="3">
        <f>COUNTIFS(C:C,"&gt;="&amp;M45,C:C,"&lt;"&amp;N45,F:F,"=2",G:G,"=1",D:D,"&lt;&gt;x")</f>
        <v/>
      </c>
      <c r="S50" s="3">
        <f>COUNTIFS(C:C,"&gt;="&amp;M45,C:C,"&lt;"&amp;N45,F:F,"=2",G:G,"=2",D:D,"&lt;&gt;x")</f>
        <v/>
      </c>
      <c r="T50" s="7">
        <f>IF(P50&gt;0,Q50/P50,"-")</f>
        <v/>
      </c>
      <c r="X50" s="3" t="inlineStr">
        <is>
          <t>Ciągniki s. 5- 7 osi, max 3 w grupie</t>
        </is>
      </c>
      <c r="Y50" s="3">
        <f>Z50+AA50</f>
        <v/>
      </c>
      <c r="Z50" s="3">
        <f>COUNTIFS(C:C,"&gt;="&amp;M45,C:C,"&lt;"&amp;N45,I:I,"=5",J:J,"=0",D:D,"&lt;&gt;x")</f>
        <v/>
      </c>
      <c r="AA50" s="3">
        <f>COUNTIFS(C:C,"&gt;="&amp;M45,C:C,"&lt;"&amp;N45,I:I,"=5",J:J,"=1",D:D,"&lt;&gt;x")</f>
        <v/>
      </c>
      <c r="AB50" s="3">
        <f>COUNTIFS(C:C,"&gt;="&amp;M45,C:C,"&lt;"&amp;N45,I:I,"=5",J:J,"=2",D:D,"&lt;&gt;x")</f>
        <v/>
      </c>
      <c r="AC50" s="7">
        <f>IF(Y50&gt;0,Z50/Y50,"-")</f>
        <v/>
      </c>
    </row>
    <row r="51">
      <c r="A51" t="n">
        <v>50</v>
      </c>
      <c r="B51" s="1" t="n">
        <v>45069</v>
      </c>
      <c r="C51" s="2" t="n">
        <v>0.5256481481481482</v>
      </c>
      <c r="D51">
        <f>'Identyfikacja'!D51</f>
        <v/>
      </c>
      <c r="E51" s="5" t="inlineStr">
        <is>
          <t>POBJT28</t>
        </is>
      </c>
      <c r="F51" t="n">
        <v>9</v>
      </c>
      <c r="G51" t="n">
        <v>0</v>
      </c>
      <c r="I51" t="n">
        <v>5</v>
      </c>
      <c r="J51" t="n">
        <v>0</v>
      </c>
      <c r="O51" s="3" t="inlineStr">
        <is>
          <t>Samochody ciężarowe (jednoczłonowe)</t>
        </is>
      </c>
      <c r="P51" s="3">
        <f>Q51+R51</f>
        <v/>
      </c>
      <c r="Q51" s="3">
        <f>COUNTIFS(C:C,"&gt;="&amp;M45,C:C,"&lt;"&amp;N45,F:F,"=3",G:G,"=0",D:D,"&lt;&gt;x")</f>
        <v/>
      </c>
      <c r="R51" s="3">
        <f>COUNTIFS(C:C,"&gt;="&amp;M45,C:C,"&lt;"&amp;N45,F:F,"=3",G:G,"=1",D:D,"&lt;&gt;x")</f>
        <v/>
      </c>
      <c r="S51" s="3">
        <f>COUNTIFS(C:C,"&gt;="&amp;M45,C:C,"&lt;"&amp;N45,F:F,"=3",G:G,"=2",D:D,"&lt;&gt;x")</f>
        <v/>
      </c>
      <c r="T51" s="7">
        <f>IF(P51&gt;0,Q51/P51,"-")</f>
        <v/>
      </c>
      <c r="X51" s="3" t="inlineStr">
        <is>
          <t>Samochody ciężarowe z przyczepami</t>
        </is>
      </c>
      <c r="Y51" s="3">
        <f>Z51+AA51</f>
        <v/>
      </c>
      <c r="Z51" s="3">
        <f>COUNTIFS(C:C,"&gt;="&amp;M45,C:C,"&lt;"&amp;N45,I:I,"=6",J:J,"=0",D:D,"&lt;&gt;x")</f>
        <v/>
      </c>
      <c r="AA51" s="3">
        <f>COUNTIFS(C:C,"&gt;="&amp;M45,C:C,"&lt;"&amp;N45,I:I,"=6",J:J,"=1",D:D,"&lt;&gt;x")</f>
        <v/>
      </c>
      <c r="AB51" s="3">
        <f>COUNTIFS(C:C,"&gt;="&amp;M45,C:C,"&lt;"&amp;N45,I:I,"=6",J:J,"=2",D:D,"&lt;&gt;x")</f>
        <v/>
      </c>
      <c r="AC51" s="7">
        <f>IF(Y51&gt;0,Z51/Y51,"-")</f>
        <v/>
      </c>
    </row>
    <row r="52">
      <c r="A52" t="n">
        <v>51</v>
      </c>
      <c r="B52" s="1" t="n">
        <v>45069</v>
      </c>
      <c r="C52" s="2" t="n">
        <v>0.5256712962962963</v>
      </c>
      <c r="D52">
        <f>'Identyfikacja'!D52</f>
        <v/>
      </c>
      <c r="E52" s="5" t="inlineStr">
        <is>
          <t>BI179GE</t>
        </is>
      </c>
      <c r="F52" t="n">
        <v>11</v>
      </c>
      <c r="G52" t="n">
        <v>1</v>
      </c>
      <c r="H52" t="n">
        <v>3</v>
      </c>
      <c r="I52" t="n">
        <v>1</v>
      </c>
      <c r="J52" t="n">
        <v>1</v>
      </c>
      <c r="K52" t="n">
        <v>2</v>
      </c>
      <c r="O52" s="3" t="inlineStr">
        <is>
          <t>Samochody ciężarowe z przyczepami</t>
        </is>
      </c>
      <c r="P52" s="3">
        <f>Q52+R52</f>
        <v/>
      </c>
      <c r="Q52" s="3">
        <f>COUNTIFS(C:C,"&gt;="&amp;M45,C:C,"&lt;"&amp;N45,F:F,"=8",G:G,"=0",D:D,"&lt;&gt;x")</f>
        <v/>
      </c>
      <c r="R52" s="3">
        <f>COUNTIFS(C:C,"&gt;="&amp;M45,C:C,"&lt;"&amp;N45,F:F,"=8",G:G,"=1",D:D,"&lt;&gt;x")</f>
        <v/>
      </c>
      <c r="S52" s="3">
        <f>COUNTIFS(C:C,"&gt;="&amp;M45,C:C,"&lt;"&amp;N45,F:F,"=8",G:G,"=2",D:D,"&lt;&gt;x")</f>
        <v/>
      </c>
      <c r="T52" s="7">
        <f>IF(P52&gt;0,Q52/P52,"-")</f>
        <v/>
      </c>
      <c r="X52" s="3" t="inlineStr">
        <is>
          <t>Autobusy</t>
        </is>
      </c>
      <c r="Y52" s="3">
        <f>Z52+AA52</f>
        <v/>
      </c>
      <c r="Z52" s="3">
        <f>COUNTIFS(C:C,"&gt;="&amp;M45,C:C,"&lt;"&amp;N45,I:I,"=7",J:J,"=0",D:D,"&lt;&gt;x")</f>
        <v/>
      </c>
      <c r="AA52" s="3">
        <f>COUNTIFS(C:C,"&gt;="&amp;M45,C:C,"&lt;"&amp;N45,I:I,"=7",J:J,"=1",D:D,"&lt;&gt;x")</f>
        <v/>
      </c>
      <c r="AB52" s="3">
        <f>COUNTIFS(C:C,"&gt;="&amp;M45,C:C,"&lt;"&amp;N45,I:I,"=7",J:J,"=2",D:D,"&lt;&gt;x")</f>
        <v/>
      </c>
      <c r="AC52" s="7">
        <f>IF(Y52&gt;0,Z52/Y52,"-")</f>
        <v/>
      </c>
    </row>
    <row r="53">
      <c r="A53" t="n">
        <v>52</v>
      </c>
      <c r="B53" s="1" t="n">
        <v>45069</v>
      </c>
      <c r="C53" s="2" t="n">
        <v>0.5257407407407407</v>
      </c>
      <c r="D53">
        <f>'Identyfikacja'!D53</f>
        <v/>
      </c>
      <c r="E53" s="5" t="inlineStr">
        <is>
          <t>BI356GN</t>
        </is>
      </c>
      <c r="F53" t="n">
        <v>11</v>
      </c>
      <c r="G53" t="n">
        <v>0</v>
      </c>
      <c r="I53" t="n">
        <v>1</v>
      </c>
      <c r="J53" t="n">
        <v>0</v>
      </c>
      <c r="O53" s="3" t="inlineStr">
        <is>
          <t>Samochody ciężarowe z naczepami</t>
        </is>
      </c>
      <c r="P53" s="3">
        <f>Q53+R53</f>
        <v/>
      </c>
      <c r="Q53" s="3">
        <f>COUNTIFS(C:C,"&gt;="&amp;M45,C:C,"&lt;"&amp;N45,F:F,"=9",G:G,"=0",D:D,"&lt;&gt;x")</f>
        <v/>
      </c>
      <c r="R53" s="3">
        <f>COUNTIFS(C:C,"&gt;="&amp;M45,C:C,"&lt;"&amp;N45,F:F,"=9",G:G,"=1",D:D,"&lt;&gt;x")</f>
        <v/>
      </c>
      <c r="S53" s="3">
        <f>COUNTIFS(C:C,"&gt;="&amp;M45,C:C,"&lt;"&amp;N45,F:F,"=9",G:G,"=2",D:D,"&lt;&gt;x")</f>
        <v/>
      </c>
      <c r="T53" s="7">
        <f>IF(P53&gt;0,Q53/P53,"-")</f>
        <v/>
      </c>
      <c r="X53" s="3" t="inlineStr">
        <is>
          <t>Inne pojazdy</t>
        </is>
      </c>
      <c r="Y53" s="3">
        <f>Z53+AA53</f>
        <v/>
      </c>
      <c r="Z53" s="3">
        <f>COUNTIFS(C:C,"&gt;="&amp;M45,C:C,"&lt;"&amp;N45,I:I,"=8",J:J,"=0",D:D,"&lt;&gt;x")</f>
        <v/>
      </c>
      <c r="AA53" s="3">
        <f>COUNTIFS(C:C,"&gt;="&amp;M45,C:C,"&lt;"&amp;N45,I:I,"=8",J:J,"=1",D:D,"&lt;&gt;x")</f>
        <v/>
      </c>
      <c r="AB53" s="3">
        <f>COUNTIFS(C:C,"&gt;="&amp;M45,C:C,"&lt;"&amp;N45,I:I,"=8",J:J,"=2",D:D,"&lt;&gt;x")</f>
        <v/>
      </c>
      <c r="AC53" s="7">
        <f>IF(Y53&gt;0,Z53/Y53,"-")</f>
        <v/>
      </c>
    </row>
    <row r="54">
      <c r="A54" t="n">
        <v>53</v>
      </c>
      <c r="B54" s="1" t="n">
        <v>45069</v>
      </c>
      <c r="C54" s="2" t="n">
        <v>0.5258912037037037</v>
      </c>
      <c r="D54">
        <f>'Identyfikacja'!D54</f>
        <v/>
      </c>
      <c r="E54" s="5" t="inlineStr">
        <is>
          <t>FZI91760</t>
        </is>
      </c>
      <c r="F54" t="n">
        <v>7</v>
      </c>
      <c r="G54" t="n">
        <v>0</v>
      </c>
      <c r="I54" t="n">
        <v>1</v>
      </c>
      <c r="J54" t="n">
        <v>0</v>
      </c>
      <c r="O54" s="3" t="inlineStr">
        <is>
          <t>Autobusy</t>
        </is>
      </c>
      <c r="P54" s="3">
        <f>Q54+R54</f>
        <v/>
      </c>
      <c r="Q54" s="3">
        <f>COUNTIFS(C:C,"&gt;="&amp;M45,C:C,"&lt;"&amp;N45,F:F,"=5",G:G,"=0",D:D,"&lt;&gt;x")</f>
        <v/>
      </c>
      <c r="R54" s="3">
        <f>COUNTIFS(C:C,"&gt;="&amp;M45,C:C,"&lt;"&amp;N45,F:F,"=5",G:G,"=1",D:D,"&lt;&gt;x")</f>
        <v/>
      </c>
      <c r="S54" s="3">
        <f>COUNTIFS(C:C,"&gt;="&amp;M45,C:C,"&lt;"&amp;N45,F:F,"=5",G:G,"=2",D:D,"&lt;&gt;x")</f>
        <v/>
      </c>
      <c r="T54" s="7">
        <f>IF(P54&gt;0,Q54/P54,"-")</f>
        <v/>
      </c>
      <c r="X54" s="3" t="n"/>
      <c r="Y54" s="3" t="n"/>
      <c r="Z54" s="3" t="n"/>
      <c r="AA54" s="3" t="n"/>
      <c r="AB54" s="3" t="n"/>
      <c r="AC54" s="7" t="n"/>
    </row>
    <row r="55">
      <c r="A55" t="n">
        <v>54</v>
      </c>
      <c r="B55" s="1" t="n">
        <v>45069</v>
      </c>
      <c r="C55" s="2" t="n">
        <v>0.5260648148148148</v>
      </c>
      <c r="D55">
        <f>'Identyfikacja'!D55</f>
        <v/>
      </c>
      <c r="E55" s="5" t="inlineStr">
        <is>
          <t>FNW40290</t>
        </is>
      </c>
      <c r="F55" t="n">
        <v>7</v>
      </c>
      <c r="G55" t="n">
        <v>0</v>
      </c>
      <c r="I55" t="n">
        <v>1</v>
      </c>
      <c r="J55" t="n">
        <v>0</v>
      </c>
      <c r="O55" s="3" t="n"/>
      <c r="P55" s="3" t="n"/>
      <c r="Q55" s="3" t="n"/>
      <c r="R55" s="3" t="n"/>
      <c r="S55" s="3" t="n"/>
      <c r="T55" s="3" t="n"/>
      <c r="X55" s="3" t="n"/>
      <c r="Y55" s="3" t="n"/>
      <c r="Z55" s="3" t="n"/>
      <c r="AA55" s="3" t="n"/>
      <c r="AB55" s="3" t="n"/>
      <c r="AC55" s="3" t="n"/>
    </row>
    <row r="56">
      <c r="A56" t="n">
        <v>55</v>
      </c>
      <c r="B56" s="1" t="n">
        <v>45069</v>
      </c>
      <c r="C56" s="2" t="n">
        <v>0.5263194444444445</v>
      </c>
      <c r="D56">
        <f>'Identyfikacja'!D56</f>
        <v/>
      </c>
      <c r="E56" s="5" t="inlineStr">
        <is>
          <t>FG3492H</t>
        </is>
      </c>
      <c r="F56" t="n">
        <v>9</v>
      </c>
      <c r="G56" t="n">
        <v>0</v>
      </c>
      <c r="I56" t="n">
        <v>5</v>
      </c>
      <c r="J56" t="n">
        <v>0</v>
      </c>
      <c r="M56" s="8" t="n">
        <v>0.5730902777777778</v>
      </c>
      <c r="N56" s="8" t="n">
        <v>0.5775231481481482</v>
      </c>
      <c r="O56" s="3" t="inlineStr">
        <is>
          <t>Klasa pojazdu (8+1)</t>
        </is>
      </c>
      <c r="P56" s="3" t="inlineStr">
        <is>
          <t>Niid</t>
        </is>
      </c>
      <c r="Q56" s="3" t="inlineStr">
        <is>
          <t>Kiok</t>
        </is>
      </c>
      <c r="R56" s="3" t="inlineStr">
        <is>
          <t>Kinok</t>
        </is>
      </c>
      <c r="S56" s="3" t="inlineStr">
        <is>
          <t>Odrzucone</t>
        </is>
      </c>
      <c r="T56" s="3" t="inlineStr">
        <is>
          <t>%</t>
        </is>
      </c>
      <c r="V56" s="8" t="n">
        <v>0.5730902777777778</v>
      </c>
      <c r="W56" s="8" t="n">
        <v>0.5775231481481482</v>
      </c>
      <c r="X56" s="3" t="inlineStr">
        <is>
          <t>Klasa pojazdu (COST323)</t>
        </is>
      </c>
      <c r="Y56" s="3" t="inlineStr">
        <is>
          <t>Niid</t>
        </is>
      </c>
      <c r="Z56" s="3" t="inlineStr">
        <is>
          <t>Kiok</t>
        </is>
      </c>
      <c r="AA56" s="3" t="inlineStr">
        <is>
          <t>Kinok</t>
        </is>
      </c>
      <c r="AB56" s="3" t="inlineStr">
        <is>
          <t>Odrzucone</t>
        </is>
      </c>
      <c r="AC56" s="3" t="inlineStr">
        <is>
          <t>%</t>
        </is>
      </c>
    </row>
    <row r="57">
      <c r="A57" t="n">
        <v>56</v>
      </c>
      <c r="B57" s="1" t="n">
        <v>45069</v>
      </c>
      <c r="C57" s="2" t="n">
        <v>0.5264930555555556</v>
      </c>
      <c r="D57">
        <f>'Identyfikacja'!D57</f>
        <v/>
      </c>
      <c r="E57" s="5" t="inlineStr">
        <is>
          <t>FSU26687</t>
        </is>
      </c>
      <c r="F57" t="n">
        <v>7</v>
      </c>
      <c r="G57" t="n">
        <v>0</v>
      </c>
      <c r="I57" t="n">
        <v>1</v>
      </c>
      <c r="J57" t="n">
        <v>0</v>
      </c>
      <c r="O57" s="3" t="inlineStr">
        <is>
          <t>Niesklasyfikowane</t>
        </is>
      </c>
      <c r="P57" s="3">
        <f>Q57+R57</f>
        <v/>
      </c>
      <c r="Q57" s="3">
        <f>COUNTIFS(C:C,"&gt;="&amp;M56,C:C,"&lt;"&amp;N56,F:F,"=6",G:G,"=0",D:D,"&lt;&gt;x")</f>
        <v/>
      </c>
      <c r="R57" s="3">
        <f>COUNTIFS(C:C,"&gt;="&amp;M56,C:C,"&lt;"&amp;N56,F:F,"=6",G:G,"=1",D:D,"&lt;&gt;x")</f>
        <v/>
      </c>
      <c r="S57" s="3">
        <f>COUNTIFS(C:C,"&gt;="&amp;M56,C:C,"&lt;"&amp;N56,F:F,"=6",G:G,"=2",D:D,"&lt;&gt;x")</f>
        <v/>
      </c>
      <c r="T57" s="7">
        <f>IF(P57&gt;0,Q57/P57,"-")</f>
        <v/>
      </c>
      <c r="X57" s="3" t="inlineStr">
        <is>
          <t>Samochody osobowe, dostawcze &lt;35kN</t>
        </is>
      </c>
      <c r="Y57" s="3">
        <f>Z57+AA57</f>
        <v/>
      </c>
      <c r="Z57" s="3">
        <f>COUNTIFS(C:C,"&gt;="&amp;M56,C:C,"&lt;"&amp;N56,I:I,"=1",J:J,"=0",D:D,"&lt;&gt;x")</f>
        <v/>
      </c>
      <c r="AA57" s="3">
        <f>COUNTIFS(C:C,"&gt;="&amp;M56,C:C,"&lt;"&amp;N56,I:I,"=1",J:J,"=1",D:D,"&lt;&gt;x")</f>
        <v/>
      </c>
      <c r="AB57" s="3">
        <f>COUNTIFS(C:C,"&gt;="&amp;M56,C:C,"&lt;"&amp;N56,I:I,"=1",J:J,"=2",D:D,"&lt;&gt;x")</f>
        <v/>
      </c>
      <c r="AC57" s="7">
        <f>IF(Y57&gt;0,Z57/Y57,"-")</f>
        <v/>
      </c>
    </row>
    <row r="58">
      <c r="A58" t="n">
        <v>57</v>
      </c>
      <c r="B58" s="1" t="n">
        <v>45069</v>
      </c>
      <c r="C58" s="2" t="n">
        <v>0.5266666666666666</v>
      </c>
      <c r="D58">
        <f>'Identyfikacja'!D58</f>
        <v/>
      </c>
      <c r="E58" s="5" t="inlineStr">
        <is>
          <t>FSWMF58</t>
        </is>
      </c>
      <c r="F58" t="n">
        <v>7</v>
      </c>
      <c r="G58" t="n">
        <v>0</v>
      </c>
      <c r="I58" t="n">
        <v>1</v>
      </c>
      <c r="J58" t="n">
        <v>0</v>
      </c>
      <c r="O58" s="3" t="inlineStr">
        <is>
          <t>Motocykle</t>
        </is>
      </c>
      <c r="P58" s="3">
        <f>Q58+R58</f>
        <v/>
      </c>
      <c r="Q58" s="3">
        <f>COUNTIFS(C:C,"&gt;="&amp;M56,C:C,"&lt;"&amp;N56,F:F,"=10",G:G,"=0",D:D,"&lt;&gt;x")</f>
        <v/>
      </c>
      <c r="R58" s="3">
        <f>COUNTIFS(C:C,"&gt;="&amp;M56,C:C,"&lt;"&amp;N56,F:F,"=10",G:G,"=1",D:D,"&lt;&gt;x")</f>
        <v/>
      </c>
      <c r="S58" s="3">
        <f>COUNTIFS(C:C,"&gt;="&amp;M56,C:C,"&lt;"&amp;N56,F:F,"=10",G:G,"=2",D:D,"&lt;&gt;x")</f>
        <v/>
      </c>
      <c r="T58" s="7">
        <f>IF(P58&gt;0,Q58/P58,"-")</f>
        <v/>
      </c>
      <c r="X58" s="3" t="inlineStr">
        <is>
          <t>Samochody ciężarowe 2-osiowe</t>
        </is>
      </c>
      <c r="Y58" s="3">
        <f>Z58+AA58</f>
        <v/>
      </c>
      <c r="Z58" s="3">
        <f>COUNTIFS(C:C,"&gt;="&amp;M56,C:C,"&lt;"&amp;N56,I:I,"=2",J:J,"=0",D:D,"&lt;&gt;x")</f>
        <v/>
      </c>
      <c r="AA58" s="3">
        <f>COUNTIFS(C:C,"&gt;="&amp;M56,C:C,"&lt;"&amp;N56,I:I,"=2",J:J,"=1",D:D,"&lt;&gt;x")</f>
        <v/>
      </c>
      <c r="AB58" s="3">
        <f>COUNTIFS(C:C,"&gt;="&amp;M56,C:C,"&lt;"&amp;N56,I:I,"=2",J:J,"=2",D:D,"&lt;&gt;x")</f>
        <v/>
      </c>
      <c r="AC58" s="7">
        <f>IF(Y58&gt;0,Z58/Y58,"-")</f>
        <v/>
      </c>
    </row>
    <row r="59">
      <c r="A59" t="n">
        <v>58</v>
      </c>
      <c r="B59" s="1" t="n">
        <v>45069</v>
      </c>
      <c r="C59" s="2" t="n">
        <v>0.5266898148148148</v>
      </c>
      <c r="D59">
        <f>'Identyfikacja'!D59</f>
        <v/>
      </c>
      <c r="E59" s="5" t="inlineStr">
        <is>
          <t>PSZ92036</t>
        </is>
      </c>
      <c r="F59" t="n">
        <v>8</v>
      </c>
      <c r="G59" t="n">
        <v>0</v>
      </c>
      <c r="I59" t="n">
        <v>6</v>
      </c>
      <c r="J59" t="n">
        <v>0</v>
      </c>
      <c r="O59" s="3" t="inlineStr">
        <is>
          <t>Samochody osobowe</t>
        </is>
      </c>
      <c r="P59" s="3">
        <f>Q59+R59</f>
        <v/>
      </c>
      <c r="Q59" s="3">
        <f>COUNTIFS(C:C,"&gt;="&amp;M56,C:C,"&lt;"&amp;N56,F:F,"=7",G:G,"=0",D:D,"&lt;&gt;x")</f>
        <v/>
      </c>
      <c r="R59" s="3">
        <f>COUNTIFS(C:C,"&gt;="&amp;M56,C:C,"&lt;"&amp;N56,F:F,"=7",G:G,"=1",D:D,"&lt;&gt;x")</f>
        <v/>
      </c>
      <c r="S59" s="3">
        <f>COUNTIFS(C:C,"&gt;="&amp;M56,C:C,"&lt;"&amp;N56,F:F,"=7",G:G,"=2",D:D,"&lt;&gt;x")</f>
        <v/>
      </c>
      <c r="T59" s="7">
        <f>IF(P59&gt;0,Q59/P59,"-")</f>
        <v/>
      </c>
      <c r="X59" s="3" t="inlineStr">
        <is>
          <t>Samochody ciężarowe 3,4-osiowe</t>
        </is>
      </c>
      <c r="Y59" s="3">
        <f>Z59+AA59</f>
        <v/>
      </c>
      <c r="Z59" s="3">
        <f>COUNTIFS(C:C,"&gt;="&amp;M56,C:C,"&lt;"&amp;N56,I:I,"=3",J:J,"=0",D:D,"&lt;&gt;x")</f>
        <v/>
      </c>
      <c r="AA59" s="3">
        <f>COUNTIFS(C:C,"&gt;="&amp;M56,C:C,"&lt;"&amp;N56,I:I,"=3",J:J,"=1",D:D,"&lt;&gt;x")</f>
        <v/>
      </c>
      <c r="AB59" s="3">
        <f>COUNTIFS(C:C,"&gt;="&amp;M56,C:C,"&lt;"&amp;N56,I:I,"=3",J:J,"=2",D:D,"&lt;&gt;x")</f>
        <v/>
      </c>
      <c r="AC59" s="7">
        <f>IF(Y59&gt;0,Z59/Y59,"-")</f>
        <v/>
      </c>
    </row>
    <row r="60">
      <c r="A60" t="n">
        <v>59</v>
      </c>
      <c r="B60" s="1" t="n">
        <v>45069</v>
      </c>
      <c r="C60" s="2" t="n">
        <v>0.5267476851851852</v>
      </c>
      <c r="D60">
        <f>'Identyfikacja'!D60</f>
        <v/>
      </c>
      <c r="E60" s="5" t="inlineStr">
        <is>
          <t>FSWEY36</t>
        </is>
      </c>
      <c r="F60" t="n">
        <v>7</v>
      </c>
      <c r="G60" t="n">
        <v>0</v>
      </c>
      <c r="I60" t="n">
        <v>1</v>
      </c>
      <c r="J60" t="n">
        <v>0</v>
      </c>
      <c r="O60" s="3" t="inlineStr">
        <is>
          <t>Samochody dostawcze do 3,5t</t>
        </is>
      </c>
      <c r="P60" s="3">
        <f>Q60+R60</f>
        <v/>
      </c>
      <c r="Q60" s="3">
        <f>COUNTIFS(C:C,"&gt;="&amp;M56,C:C,"&lt;"&amp;N56,F:F,"=11",G:G,"=0",D:D,"&lt;&gt;x")</f>
        <v/>
      </c>
      <c r="R60" s="3">
        <f>COUNTIFS(C:C,"&gt;="&amp;M56,C:C,"&lt;"&amp;N56,F:F,"=11",G:G,"=1",D:D,"&lt;&gt;x")</f>
        <v/>
      </c>
      <c r="S60" s="3">
        <f>COUNTIFS(C:C,"&gt;="&amp;M56,C:C,"&lt;"&amp;N56,F:F,"=11",G:G,"=2",D:D,"&lt;&gt;x")</f>
        <v/>
      </c>
      <c r="T60" s="7">
        <f>IF(P60&gt;0,Q60/P60,"-")</f>
        <v/>
      </c>
      <c r="X60" s="3" t="inlineStr">
        <is>
          <t>Ciągniki s. 3-6 osi, max 2 w grupie</t>
        </is>
      </c>
      <c r="Y60" s="3">
        <f>Z60+AA60</f>
        <v/>
      </c>
      <c r="Z60" s="3">
        <f>COUNTIFS(C:C,"&gt;="&amp;M56,C:C,"&lt;"&amp;N56,I:I,"=4",J:J,"=0",D:D,"&lt;&gt;x")</f>
        <v/>
      </c>
      <c r="AA60" s="3">
        <f>COUNTIFS(C:C,"&gt;="&amp;M56,C:C,"&lt;"&amp;N56,I:I,"=4",J:J,"=1",D:D,"&lt;&gt;x")</f>
        <v/>
      </c>
      <c r="AB60" s="3">
        <f>COUNTIFS(C:C,"&gt;="&amp;M56,C:C,"&lt;"&amp;N56,I:I,"=4",J:J,"=2",D:D,"&lt;&gt;x")</f>
        <v/>
      </c>
      <c r="AC60" s="7">
        <f>IF(Y60&gt;0,Z60/Y60,"-")</f>
        <v/>
      </c>
    </row>
    <row r="61">
      <c r="A61" t="n">
        <v>60</v>
      </c>
      <c r="B61" s="1" t="n">
        <v>45069</v>
      </c>
      <c r="C61" s="2" t="n">
        <v>0.5267824074074074</v>
      </c>
      <c r="D61">
        <f>'Identyfikacja'!D61</f>
        <v/>
      </c>
      <c r="E61" s="5" t="inlineStr">
        <is>
          <t>WOBJS45</t>
        </is>
      </c>
      <c r="F61" t="n">
        <v>11</v>
      </c>
      <c r="G61" t="n">
        <v>0</v>
      </c>
      <c r="I61" t="n">
        <v>1</v>
      </c>
      <c r="J61" t="n">
        <v>0</v>
      </c>
      <c r="O61" s="3" t="inlineStr">
        <is>
          <t>Samochody osobowe z przyczepami</t>
        </is>
      </c>
      <c r="P61" s="3">
        <f>Q61+R61</f>
        <v/>
      </c>
      <c r="Q61" s="3">
        <f>COUNTIFS(C:C,"&gt;="&amp;M56,C:C,"&lt;"&amp;N56,F:F,"=2",G:G,"=0",D:D,"&lt;&gt;x")</f>
        <v/>
      </c>
      <c r="R61" s="3">
        <f>COUNTIFS(C:C,"&gt;="&amp;M56,C:C,"&lt;"&amp;N56,F:F,"=2",G:G,"=1",D:D,"&lt;&gt;x")</f>
        <v/>
      </c>
      <c r="S61" s="3">
        <f>COUNTIFS(C:C,"&gt;="&amp;M56,C:C,"&lt;"&amp;N56,F:F,"=2",G:G,"=2",D:D,"&lt;&gt;x")</f>
        <v/>
      </c>
      <c r="T61" s="7">
        <f>IF(P61&gt;0,Q61/P61,"-")</f>
        <v/>
      </c>
      <c r="X61" s="3" t="inlineStr">
        <is>
          <t>Ciągniki s. 5- 7 osi, max 3 w grupie</t>
        </is>
      </c>
      <c r="Y61" s="3">
        <f>Z61+AA61</f>
        <v/>
      </c>
      <c r="Z61" s="3">
        <f>COUNTIFS(C:C,"&gt;="&amp;M56,C:C,"&lt;"&amp;N56,I:I,"=5",J:J,"=0",D:D,"&lt;&gt;x")</f>
        <v/>
      </c>
      <c r="AA61" s="3">
        <f>COUNTIFS(C:C,"&gt;="&amp;M56,C:C,"&lt;"&amp;N56,I:I,"=5",J:J,"=1",D:D,"&lt;&gt;x")</f>
        <v/>
      </c>
      <c r="AB61" s="3">
        <f>COUNTIFS(C:C,"&gt;="&amp;M56,C:C,"&lt;"&amp;N56,I:I,"=5",J:J,"=2",D:D,"&lt;&gt;x")</f>
        <v/>
      </c>
      <c r="AC61" s="7">
        <f>IF(Y61&gt;0,Z61/Y61,"-")</f>
        <v/>
      </c>
    </row>
    <row r="62">
      <c r="A62" t="n">
        <v>61</v>
      </c>
      <c r="B62" s="1" t="n">
        <v>45069</v>
      </c>
      <c r="C62" s="2" t="n">
        <v>0.5268287037037037</v>
      </c>
      <c r="D62">
        <f>'Identyfikacja'!D62</f>
        <v/>
      </c>
      <c r="E62" s="5" t="inlineStr">
        <is>
          <t>NV715R</t>
        </is>
      </c>
      <c r="F62" t="n">
        <v>11</v>
      </c>
      <c r="G62" t="n">
        <v>0</v>
      </c>
      <c r="I62" t="n">
        <v>1</v>
      </c>
      <c r="J62" t="n">
        <v>0</v>
      </c>
      <c r="O62" s="3" t="inlineStr">
        <is>
          <t>Samochody ciężarowe (jednoczłonowe)</t>
        </is>
      </c>
      <c r="P62" s="3">
        <f>Q62+R62</f>
        <v/>
      </c>
      <c r="Q62" s="3">
        <f>COUNTIFS(C:C,"&gt;="&amp;M56,C:C,"&lt;"&amp;N56,F:F,"=3",G:G,"=0",D:D,"&lt;&gt;x")</f>
        <v/>
      </c>
      <c r="R62" s="3">
        <f>COUNTIFS(C:C,"&gt;="&amp;M56,C:C,"&lt;"&amp;N56,F:F,"=3",G:G,"=1",D:D,"&lt;&gt;x")</f>
        <v/>
      </c>
      <c r="S62" s="3">
        <f>COUNTIFS(C:C,"&gt;="&amp;M56,C:C,"&lt;"&amp;N56,F:F,"=3",G:G,"=2",D:D,"&lt;&gt;x")</f>
        <v/>
      </c>
      <c r="T62" s="7">
        <f>IF(P62&gt;0,Q62/P62,"-")</f>
        <v/>
      </c>
      <c r="X62" s="3" t="inlineStr">
        <is>
          <t>Samochody ciężarowe z przyczepami</t>
        </is>
      </c>
      <c r="Y62" s="3">
        <f>Z62+AA62</f>
        <v/>
      </c>
      <c r="Z62" s="3">
        <f>COUNTIFS(C:C,"&gt;="&amp;M56,C:C,"&lt;"&amp;N56,I:I,"=6",J:J,"=0",D:D,"&lt;&gt;x")</f>
        <v/>
      </c>
      <c r="AA62" s="3">
        <f>COUNTIFS(C:C,"&gt;="&amp;M56,C:C,"&lt;"&amp;N56,I:I,"=6",J:J,"=1",D:D,"&lt;&gt;x")</f>
        <v/>
      </c>
      <c r="AB62" s="3">
        <f>COUNTIFS(C:C,"&gt;="&amp;M56,C:C,"&lt;"&amp;N56,I:I,"=6",J:J,"=2",D:D,"&lt;&gt;x")</f>
        <v/>
      </c>
      <c r="AC62" s="7">
        <f>IF(Y62&gt;0,Z62/Y62,"-")</f>
        <v/>
      </c>
    </row>
    <row r="63">
      <c r="A63" t="n">
        <v>62</v>
      </c>
      <c r="B63" s="1" t="n">
        <v>45069</v>
      </c>
      <c r="C63" s="2" t="n">
        <v>0.5268402777777778</v>
      </c>
      <c r="D63">
        <f>'Identyfikacja'!D63</f>
        <v/>
      </c>
      <c r="E63" s="5" t="inlineStr">
        <is>
          <t>BAU23974</t>
        </is>
      </c>
      <c r="F63" t="n">
        <v>7</v>
      </c>
      <c r="G63" t="n">
        <v>0</v>
      </c>
      <c r="I63" t="n">
        <v>1</v>
      </c>
      <c r="J63" t="n">
        <v>0</v>
      </c>
      <c r="O63" s="3" t="inlineStr">
        <is>
          <t>Samochody ciężarowe z przyczepami</t>
        </is>
      </c>
      <c r="P63" s="3">
        <f>Q63+R63</f>
        <v/>
      </c>
      <c r="Q63" s="3">
        <f>COUNTIFS(C:C,"&gt;="&amp;M56,C:C,"&lt;"&amp;N56,F:F,"=8",G:G,"=0",D:D,"&lt;&gt;x")</f>
        <v/>
      </c>
      <c r="R63" s="3">
        <f>COUNTIFS(C:C,"&gt;="&amp;M56,C:C,"&lt;"&amp;N56,F:F,"=8",G:G,"=1",D:D,"&lt;&gt;x")</f>
        <v/>
      </c>
      <c r="S63" s="3">
        <f>COUNTIFS(C:C,"&gt;="&amp;M56,C:C,"&lt;"&amp;N56,F:F,"=8",G:G,"=2",D:D,"&lt;&gt;x")</f>
        <v/>
      </c>
      <c r="T63" s="7">
        <f>IF(P63&gt;0,Q63/P63,"-")</f>
        <v/>
      </c>
      <c r="X63" s="3" t="inlineStr">
        <is>
          <t>Autobusy</t>
        </is>
      </c>
      <c r="Y63" s="3">
        <f>Z63+AA63</f>
        <v/>
      </c>
      <c r="Z63" s="3">
        <f>COUNTIFS(C:C,"&gt;="&amp;M56,C:C,"&lt;"&amp;N56,I:I,"=7",J:J,"=0",D:D,"&lt;&gt;x")</f>
        <v/>
      </c>
      <c r="AA63" s="3">
        <f>COUNTIFS(C:C,"&gt;="&amp;M56,C:C,"&lt;"&amp;N56,I:I,"=7",J:J,"=1",D:D,"&lt;&gt;x")</f>
        <v/>
      </c>
      <c r="AB63" s="3">
        <f>COUNTIFS(C:C,"&gt;="&amp;M56,C:C,"&lt;"&amp;N56,I:I,"=7",J:J,"=2",D:D,"&lt;&gt;x")</f>
        <v/>
      </c>
      <c r="AC63" s="7">
        <f>IF(Y63&gt;0,Z63/Y63,"-")</f>
        <v/>
      </c>
    </row>
    <row r="64">
      <c r="A64" t="n">
        <v>63</v>
      </c>
      <c r="B64" s="1" t="n">
        <v>45069</v>
      </c>
      <c r="C64" s="2" t="n">
        <v>0.526875</v>
      </c>
      <c r="D64">
        <f>'Identyfikacja'!D64</f>
        <v/>
      </c>
      <c r="E64" s="5" t="inlineStr">
        <is>
          <t>FSWHF51</t>
        </is>
      </c>
      <c r="F64" t="n">
        <v>7</v>
      </c>
      <c r="G64" t="n">
        <v>0</v>
      </c>
      <c r="I64" t="n">
        <v>1</v>
      </c>
      <c r="J64" t="n">
        <v>0</v>
      </c>
      <c r="O64" s="3" t="inlineStr">
        <is>
          <t>Samochody ciężarowe z naczepami</t>
        </is>
      </c>
      <c r="P64" s="3">
        <f>Q64+R64</f>
        <v/>
      </c>
      <c r="Q64" s="3">
        <f>COUNTIFS(C:C,"&gt;="&amp;M56,C:C,"&lt;"&amp;N56,F:F,"=9",G:G,"=0",D:D,"&lt;&gt;x")</f>
        <v/>
      </c>
      <c r="R64" s="3">
        <f>COUNTIFS(C:C,"&gt;="&amp;M56,C:C,"&lt;"&amp;N56,F:F,"=9",G:G,"=1",D:D,"&lt;&gt;x")</f>
        <v/>
      </c>
      <c r="S64" s="3">
        <f>COUNTIFS(C:C,"&gt;="&amp;M56,C:C,"&lt;"&amp;N56,F:F,"=9",G:G,"=2",D:D,"&lt;&gt;x")</f>
        <v/>
      </c>
      <c r="T64" s="7">
        <f>IF(P64&gt;0,Q64/P64,"-")</f>
        <v/>
      </c>
      <c r="X64" s="3" t="inlineStr">
        <is>
          <t>Inne pojazdy</t>
        </is>
      </c>
      <c r="Y64" s="3">
        <f>Z64+AA64</f>
        <v/>
      </c>
      <c r="Z64" s="3">
        <f>COUNTIFS(C:C,"&gt;="&amp;M56,C:C,"&lt;"&amp;N56,I:I,"=8",J:J,"=0",D:D,"&lt;&gt;x")</f>
        <v/>
      </c>
      <c r="AA64" s="3">
        <f>COUNTIFS(C:C,"&gt;="&amp;M56,C:C,"&lt;"&amp;N56,I:I,"=8",J:J,"=1",D:D,"&lt;&gt;x")</f>
        <v/>
      </c>
      <c r="AB64" s="3">
        <f>COUNTIFS(C:C,"&gt;="&amp;M56,C:C,"&lt;"&amp;N56,I:I,"=8",J:J,"=2",D:D,"&lt;&gt;x")</f>
        <v/>
      </c>
      <c r="AC64" s="7">
        <f>IF(Y64&gt;0,Z64/Y64,"-")</f>
        <v/>
      </c>
    </row>
    <row r="65">
      <c r="A65" t="n">
        <v>64</v>
      </c>
      <c r="B65" s="1" t="n">
        <v>45069</v>
      </c>
      <c r="C65" s="2" t="n">
        <v>0.5270023148148149</v>
      </c>
      <c r="D65">
        <f>'Identyfikacja'!D65</f>
        <v/>
      </c>
      <c r="E65" s="5" t="inlineStr">
        <is>
          <t>PZ920PF</t>
        </is>
      </c>
      <c r="F65" t="n">
        <v>8</v>
      </c>
      <c r="G65" t="n">
        <v>0</v>
      </c>
      <c r="I65" t="n">
        <v>6</v>
      </c>
      <c r="J65" t="n">
        <v>0</v>
      </c>
      <c r="O65" s="3" t="inlineStr">
        <is>
          <t>Autobusy</t>
        </is>
      </c>
      <c r="P65" s="3">
        <f>Q65+R65</f>
        <v/>
      </c>
      <c r="Q65" s="3">
        <f>COUNTIFS(C:C,"&gt;="&amp;M56,C:C,"&lt;"&amp;N56,F:F,"=5",G:G,"=0",D:D,"&lt;&gt;x")</f>
        <v/>
      </c>
      <c r="R65" s="3">
        <f>COUNTIFS(C:C,"&gt;="&amp;M56,C:C,"&lt;"&amp;N56,F:F,"=5",G:G,"=1",D:D,"&lt;&gt;x")</f>
        <v/>
      </c>
      <c r="S65" s="3">
        <f>COUNTIFS(C:C,"&gt;="&amp;M56,C:C,"&lt;"&amp;N56,F:F,"=5",G:G,"=2",D:D,"&lt;&gt;x")</f>
        <v/>
      </c>
      <c r="T65" s="7">
        <f>IF(P65&gt;0,Q65/P65,"-")</f>
        <v/>
      </c>
      <c r="X65" s="3" t="n"/>
      <c r="Y65" s="3" t="n"/>
      <c r="Z65" s="3" t="n"/>
      <c r="AA65" s="3" t="n"/>
      <c r="AB65" s="3" t="n"/>
      <c r="AC65" s="7" t="n"/>
    </row>
    <row r="66">
      <c r="A66" t="n">
        <v>65</v>
      </c>
      <c r="B66" s="1" t="n">
        <v>45069</v>
      </c>
      <c r="C66" s="2" t="n">
        <v>0.5270601851851852</v>
      </c>
      <c r="D66">
        <f>'Identyfikacja'!D66</f>
        <v/>
      </c>
      <c r="E66" s="5" t="inlineStr">
        <is>
          <t>WPR4582P</t>
        </is>
      </c>
      <c r="F66" t="n">
        <v>9</v>
      </c>
      <c r="G66" t="n">
        <v>0</v>
      </c>
      <c r="I66" t="n">
        <v>4</v>
      </c>
      <c r="J66" t="n">
        <v>0</v>
      </c>
      <c r="O66" s="3" t="n"/>
      <c r="P66" s="3" t="n"/>
      <c r="Q66" s="3" t="n"/>
      <c r="R66" s="3" t="n"/>
      <c r="S66" s="3" t="n"/>
      <c r="T66" s="3" t="n"/>
      <c r="X66" s="3" t="n"/>
      <c r="Y66" s="3" t="n"/>
      <c r="Z66" s="3" t="n"/>
      <c r="AA66" s="3" t="n"/>
      <c r="AB66" s="3" t="n"/>
      <c r="AC66" s="3" t="n"/>
    </row>
    <row r="67">
      <c r="A67" t="n">
        <v>66</v>
      </c>
      <c r="B67" s="1" t="n">
        <v>45069</v>
      </c>
      <c r="C67" s="2" t="n">
        <v>0.5270833333333333</v>
      </c>
      <c r="D67">
        <f>'Identyfikacja'!D67</f>
        <v/>
      </c>
      <c r="E67" s="5" t="inlineStr">
        <is>
          <t>FZ1955M</t>
        </is>
      </c>
      <c r="F67" t="n">
        <v>7</v>
      </c>
      <c r="G67" t="n">
        <v>0</v>
      </c>
      <c r="I67" t="n">
        <v>1</v>
      </c>
      <c r="J67" t="n">
        <v>0</v>
      </c>
      <c r="M67" s="9" t="inlineStr">
        <is>
          <t>DP500</t>
        </is>
      </c>
      <c r="N67" s="9" t="inlineStr">
        <is>
          <t>Suma</t>
        </is>
      </c>
      <c r="O67" s="3" t="inlineStr">
        <is>
          <t>Klasa pojazdu (8+1)</t>
        </is>
      </c>
      <c r="P67" s="3" t="inlineStr">
        <is>
          <t>Niid</t>
        </is>
      </c>
      <c r="Q67" s="3" t="inlineStr">
        <is>
          <t>Kiok</t>
        </is>
      </c>
      <c r="R67" s="3" t="inlineStr">
        <is>
          <t>Kinok</t>
        </is>
      </c>
      <c r="S67" s="3" t="inlineStr">
        <is>
          <t>Odrzucone</t>
        </is>
      </c>
      <c r="T67" s="3" t="inlineStr">
        <is>
          <t>%</t>
        </is>
      </c>
      <c r="V67" s="9" t="inlineStr">
        <is>
          <t>DP500</t>
        </is>
      </c>
      <c r="W67" s="9" t="inlineStr">
        <is>
          <t>Suma</t>
        </is>
      </c>
      <c r="X67" s="3" t="inlineStr">
        <is>
          <t>Klasa pojazdu (COST323)</t>
        </is>
      </c>
      <c r="Y67" s="3" t="inlineStr">
        <is>
          <t>Niid</t>
        </is>
      </c>
      <c r="Z67" s="3" t="inlineStr">
        <is>
          <t>Kiok</t>
        </is>
      </c>
      <c r="AA67" s="3" t="inlineStr">
        <is>
          <t>Kinok</t>
        </is>
      </c>
      <c r="AB67" s="3" t="inlineStr">
        <is>
          <t>Odrzucone</t>
        </is>
      </c>
      <c r="AC67" s="3" t="inlineStr">
        <is>
          <t>%</t>
        </is>
      </c>
    </row>
    <row r="68">
      <c r="A68" t="n">
        <v>67</v>
      </c>
      <c r="B68" s="1" t="n">
        <v>45069</v>
      </c>
      <c r="C68" s="2" t="n">
        <v>0.5271064814814815</v>
      </c>
      <c r="D68">
        <f>'Identyfikacja'!D68</f>
        <v/>
      </c>
      <c r="E68" s="5" t="inlineStr">
        <is>
          <t>FSWRJ87</t>
        </is>
      </c>
      <c r="F68" t="n">
        <v>7</v>
      </c>
      <c r="G68" t="n">
        <v>0</v>
      </c>
      <c r="I68" t="n">
        <v>1</v>
      </c>
      <c r="J68" t="n">
        <v>0</v>
      </c>
      <c r="O68" s="3" t="inlineStr">
        <is>
          <t>Niesklasyfikowane</t>
        </is>
      </c>
      <c r="P68" s="3">
        <f>Q68+R68</f>
        <v/>
      </c>
      <c r="Q68" s="3">
        <f>COUNTIFS(F:F,"=6",G:G,"=0",D:D,"&lt;&gt;x")</f>
        <v/>
      </c>
      <c r="R68" s="3">
        <f>COUNTIFS(F:F,"=6",G:G,"=1",D:D,"&lt;&gt;x")</f>
        <v/>
      </c>
      <c r="S68" s="3">
        <f>COUNTIFS(F:F,"=6",G:G,"=2",D:D,"&lt;&gt;x")</f>
        <v/>
      </c>
      <c r="T68" s="7">
        <f>IF(P68&gt;0,Q68/P68,"-")</f>
        <v/>
      </c>
      <c r="X68" s="3" t="inlineStr">
        <is>
          <t>Samochody osobowe, dostawcze &lt;35kN</t>
        </is>
      </c>
      <c r="Y68" s="3">
        <f>Z68+AA68</f>
        <v/>
      </c>
      <c r="Z68" s="3">
        <f>COUNTIFS(I:I,"=1",J:J,"=0",D:D,"&lt;&gt;x")</f>
        <v/>
      </c>
      <c r="AA68" s="3">
        <f>COUNTIFS(I:I,"=1",J:J,"=1",D:D,"&lt;&gt;x")</f>
        <v/>
      </c>
      <c r="AB68" s="3">
        <f>COUNTIFS(I:I,"=1",J:J,"=2",D:D,"&lt;&gt;x")</f>
        <v/>
      </c>
      <c r="AC68" s="7">
        <f>IF(Y68&gt;0,Z68/Y68,"-")</f>
        <v/>
      </c>
    </row>
    <row r="69">
      <c r="A69" t="n">
        <v>68</v>
      </c>
      <c r="B69" s="1" t="n">
        <v>45069</v>
      </c>
      <c r="C69" s="2" t="n">
        <v>0.5271643518518518</v>
      </c>
      <c r="D69">
        <f>'Identyfikacja'!D69</f>
        <v/>
      </c>
      <c r="E69" s="5" t="inlineStr">
        <is>
          <t>FZI76912</t>
        </is>
      </c>
      <c r="F69" t="n">
        <v>7</v>
      </c>
      <c r="G69" t="n">
        <v>0</v>
      </c>
      <c r="I69" t="n">
        <v>1</v>
      </c>
      <c r="J69" t="n">
        <v>0</v>
      </c>
      <c r="O69" s="3" t="inlineStr">
        <is>
          <t>Motocykle</t>
        </is>
      </c>
      <c r="P69" s="3">
        <f>Q69+R69</f>
        <v/>
      </c>
      <c r="Q69" s="3">
        <f>COUNTIFS(F:F,"=10",G:G,"=0",D:D,"&lt;&gt;x")</f>
        <v/>
      </c>
      <c r="R69" s="3">
        <f>COUNTIFS(F:F,"=10",G:G,"=1",D:D,"&lt;&gt;x")</f>
        <v/>
      </c>
      <c r="S69" s="3">
        <f>COUNTIFS(F:F,"=10",G:G,"=2",D:D,"&lt;&gt;x")</f>
        <v/>
      </c>
      <c r="T69" s="7">
        <f>IF(P69&gt;0,Q69/P69,"-")</f>
        <v/>
      </c>
      <c r="X69" s="3" t="inlineStr">
        <is>
          <t>Samochody ciężarowe 2-osiowe</t>
        </is>
      </c>
      <c r="Y69" s="3">
        <f>Z69+AA69</f>
        <v/>
      </c>
      <c r="Z69" s="3">
        <f>COUNTIFS(I:I,"=2",J:J,"=0",D:D,"&lt;&gt;x")</f>
        <v/>
      </c>
      <c r="AA69" s="3">
        <f>COUNTIFS(I:I,"=2",J:J,"=1",D:D,"&lt;&gt;x")</f>
        <v/>
      </c>
      <c r="AB69" s="3">
        <f>COUNTIFS(I:I,"=2",J:J,"=2",D:D,"&lt;&gt;x")</f>
        <v/>
      </c>
      <c r="AC69" s="7">
        <f>IF(Y69&gt;0,Z69/Y69,"-")</f>
        <v/>
      </c>
    </row>
    <row r="70">
      <c r="A70" t="n">
        <v>69</v>
      </c>
      <c r="B70" s="1" t="n">
        <v>45069</v>
      </c>
      <c r="C70" s="2" t="n">
        <v>0.5272106481481481</v>
      </c>
      <c r="D70">
        <f>'Identyfikacja'!D70</f>
        <v/>
      </c>
      <c r="E70" s="5" t="inlineStr">
        <is>
          <t>BKF5564</t>
        </is>
      </c>
      <c r="F70" t="n">
        <v>7</v>
      </c>
      <c r="G70" t="n">
        <v>0</v>
      </c>
      <c r="I70" t="n">
        <v>1</v>
      </c>
      <c r="J70" t="n">
        <v>0</v>
      </c>
      <c r="O70" s="3" t="inlineStr">
        <is>
          <t>Samochody osobowe</t>
        </is>
      </c>
      <c r="P70" s="3">
        <f>Q70+R70</f>
        <v/>
      </c>
      <c r="Q70" s="3">
        <f>COUNTIFS(F:F,"=7",G:G,"=0",D:D,"&lt;&gt;x")</f>
        <v/>
      </c>
      <c r="R70" s="3">
        <f>COUNTIFS(F:F,"=7",G:G,"=1",D:D,"&lt;&gt;x")</f>
        <v/>
      </c>
      <c r="S70" s="3">
        <f>COUNTIFS(F:F,"=7",G:G,"=2",D:D,"&lt;&gt;x")</f>
        <v/>
      </c>
      <c r="T70" s="7">
        <f>IF(P70&gt;0,Q70/P70,"-")</f>
        <v/>
      </c>
      <c r="X70" s="3" t="inlineStr">
        <is>
          <t>Samochody ciężarowe 3,4-osiowe</t>
        </is>
      </c>
      <c r="Y70" s="3">
        <f>Z70+AA70</f>
        <v/>
      </c>
      <c r="Z70" s="3">
        <f>COUNTIFS(I:I,"=3",J:J,"=0",D:D,"&lt;&gt;x")</f>
        <v/>
      </c>
      <c r="AA70" s="3">
        <f>COUNTIFS(I:I,"=3",J:J,"=1",D:D,"&lt;&gt;x")</f>
        <v/>
      </c>
      <c r="AB70" s="3">
        <f>COUNTIFS(I:I,"=3",J:J,"=2",D:D,"&lt;&gt;x")</f>
        <v/>
      </c>
      <c r="AC70" s="7">
        <f>IF(Y70&gt;0,Z70/Y70,"-")</f>
        <v/>
      </c>
    </row>
    <row r="71">
      <c r="A71" t="n">
        <v>70</v>
      </c>
      <c r="B71" s="1" t="n">
        <v>45069</v>
      </c>
      <c r="C71" s="2" t="n">
        <v>0.5272453703703703</v>
      </c>
      <c r="D71">
        <f>'Identyfikacja'!D71</f>
        <v/>
      </c>
      <c r="E71" s="5" t="inlineStr">
        <is>
          <t>FSWJA18</t>
        </is>
      </c>
      <c r="F71" t="n">
        <v>7</v>
      </c>
      <c r="G71" t="n">
        <v>0</v>
      </c>
      <c r="I71" t="n">
        <v>1</v>
      </c>
      <c r="J71" t="n">
        <v>0</v>
      </c>
      <c r="O71" s="3" t="inlineStr">
        <is>
          <t>Samochody dostawcze do 3,5t</t>
        </is>
      </c>
      <c r="P71" s="3">
        <f>Q71+R71</f>
        <v/>
      </c>
      <c r="Q71" s="3">
        <f>COUNTIFS(F:F,"=11",G:G,"=0",D:D,"&lt;&gt;x")</f>
        <v/>
      </c>
      <c r="R71" s="3">
        <f>COUNTIFS(F:F,"=11",G:G,"=1",D:D,"&lt;&gt;x")</f>
        <v/>
      </c>
      <c r="S71" s="3">
        <f>COUNTIFS(F:F,"=11",G:G,"=2",D:D,"&lt;&gt;x")</f>
        <v/>
      </c>
      <c r="T71" s="7">
        <f>IF(P71&gt;0,Q71/P71,"-")</f>
        <v/>
      </c>
      <c r="X71" s="3" t="inlineStr">
        <is>
          <t>Ciągniki s. 3-6 osi, max 2 w grupie</t>
        </is>
      </c>
      <c r="Y71" s="3">
        <f>Z71+AA71</f>
        <v/>
      </c>
      <c r="Z71" s="3">
        <f>COUNTIFS(I:I,"=4",J:J,"=0",D:D,"&lt;&gt;x")</f>
        <v/>
      </c>
      <c r="AA71" s="3">
        <f>COUNTIFS(I:I,"=4",J:J,"=1",D:D,"&lt;&gt;x")</f>
        <v/>
      </c>
      <c r="AB71" s="3">
        <f>COUNTIFS(I:I,"=4",J:J,"=2",D:D,"&lt;&gt;x")</f>
        <v/>
      </c>
      <c r="AC71" s="7">
        <f>IF(Y71&gt;0,Z71/Y71,"-")</f>
        <v/>
      </c>
    </row>
    <row r="72">
      <c r="A72" t="n">
        <v>71</v>
      </c>
      <c r="B72" s="1" t="n">
        <v>45069</v>
      </c>
      <c r="C72" s="2" t="n">
        <v>0.5272685185185185</v>
      </c>
      <c r="D72">
        <f>'Identyfikacja'!D72</f>
        <v/>
      </c>
      <c r="E72" s="5" t="inlineStr">
        <is>
          <t>FSW78WK</t>
        </is>
      </c>
      <c r="F72" t="n">
        <v>7</v>
      </c>
      <c r="G72" t="n">
        <v>0</v>
      </c>
      <c r="I72" t="n">
        <v>1</v>
      </c>
      <c r="J72" t="n">
        <v>0</v>
      </c>
      <c r="O72" s="3" t="inlineStr">
        <is>
          <t>Samochody osobowe z przyczepami</t>
        </is>
      </c>
      <c r="P72" s="3">
        <f>Q72+R72</f>
        <v/>
      </c>
      <c r="Q72" s="3">
        <f>COUNTIFS(F:F,"=2",G:G,"=0",D:D,"&lt;&gt;x")</f>
        <v/>
      </c>
      <c r="R72" s="3">
        <f>COUNTIFS(F:F,"=2",G:G,"=1",D:D,"&lt;&gt;x")</f>
        <v/>
      </c>
      <c r="S72" s="3">
        <f>COUNTIFS(F:F,"=2",G:G,"=2",D:D,"&lt;&gt;x")</f>
        <v/>
      </c>
      <c r="T72" s="7">
        <f>IF(P72&gt;0,Q72/P72,"-")</f>
        <v/>
      </c>
      <c r="X72" s="3" t="inlineStr">
        <is>
          <t>Ciągniki s. 5- 7 osi, max 3 w grupie</t>
        </is>
      </c>
      <c r="Y72" s="3">
        <f>Z72+AA72</f>
        <v/>
      </c>
      <c r="Z72" s="3">
        <f>COUNTIFS(I:I,"=5",J:J,"=0",D:D,"&lt;&gt;x")</f>
        <v/>
      </c>
      <c r="AA72" s="3">
        <f>COUNTIFS(I:I,"=5",J:J,"=1",D:D,"&lt;&gt;x")</f>
        <v/>
      </c>
      <c r="AB72" s="3">
        <f>COUNTIFS(I:I,"=5",J:J,"=2",D:D,"&lt;&gt;x")</f>
        <v/>
      </c>
      <c r="AC72" s="7">
        <f>IF(Y72&gt;0,Z72/Y72,"-")</f>
        <v/>
      </c>
    </row>
    <row r="73">
      <c r="A73" t="n">
        <v>72</v>
      </c>
      <c r="B73" s="1" t="n">
        <v>45069</v>
      </c>
      <c r="C73" s="2" t="n">
        <v>0.5273032407407408</v>
      </c>
      <c r="D73">
        <f>'Identyfikacja'!D73</f>
        <v/>
      </c>
      <c r="E73" s="5" t="inlineStr">
        <is>
          <t>FSW55NF</t>
        </is>
      </c>
      <c r="F73" t="n">
        <v>7</v>
      </c>
      <c r="G73" t="n">
        <v>0</v>
      </c>
      <c r="I73" t="n">
        <v>1</v>
      </c>
      <c r="J73" t="n">
        <v>0</v>
      </c>
      <c r="O73" s="3" t="inlineStr">
        <is>
          <t>Samochody ciężarowe (jednoczłonowe)</t>
        </is>
      </c>
      <c r="P73" s="3">
        <f>Q73+R73</f>
        <v/>
      </c>
      <c r="Q73" s="3">
        <f>COUNTIFS(F:F,"=3",G:G,"=0",D:D,"&lt;&gt;x")</f>
        <v/>
      </c>
      <c r="R73" s="3">
        <f>COUNTIFS(F:F,"=3",G:G,"=1",D:D,"&lt;&gt;x")</f>
        <v/>
      </c>
      <c r="S73" s="3">
        <f>COUNTIFS(F:F,"=3",G:G,"=2",D:D,"&lt;&gt;x")</f>
        <v/>
      </c>
      <c r="T73" s="7">
        <f>IF(P73&gt;0,Q73/P73,"-")</f>
        <v/>
      </c>
      <c r="X73" s="3" t="inlineStr">
        <is>
          <t>Samochody ciężarowe z przyczepami</t>
        </is>
      </c>
      <c r="Y73" s="3">
        <f>Z73+AA73</f>
        <v/>
      </c>
      <c r="Z73" s="3">
        <f>COUNTIFS(I:I,"=6",J:J,"=0",D:D,"&lt;&gt;x")</f>
        <v/>
      </c>
      <c r="AA73" s="3">
        <f>COUNTIFS(I:I,"=6",J:J,"=1",D:D,"&lt;&gt;x")</f>
        <v/>
      </c>
      <c r="AB73" s="3">
        <f>COUNTIFS(I:I,"=6",J:J,"=2",D:D,"&lt;&gt;x")</f>
        <v/>
      </c>
      <c r="AC73" s="7">
        <f>IF(Y73&gt;0,Z73/Y73,"-")</f>
        <v/>
      </c>
    </row>
    <row r="74">
      <c r="A74" t="n">
        <v>73</v>
      </c>
      <c r="B74" s="1" t="n">
        <v>45069</v>
      </c>
      <c r="C74" s="2" t="n">
        <v>0.5273148148148148</v>
      </c>
      <c r="D74">
        <f>'Identyfikacja'!D74</f>
        <v/>
      </c>
      <c r="E74" s="5" t="inlineStr">
        <is>
          <t>FSWRC29</t>
        </is>
      </c>
      <c r="F74" t="n">
        <v>7</v>
      </c>
      <c r="G74" t="n">
        <v>0</v>
      </c>
      <c r="I74" t="n">
        <v>1</v>
      </c>
      <c r="J74" t="n">
        <v>0</v>
      </c>
      <c r="O74" s="3" t="inlineStr">
        <is>
          <t>Samochody ciężarowe z przyczepami</t>
        </is>
      </c>
      <c r="P74" s="3">
        <f>Q74+R74</f>
        <v/>
      </c>
      <c r="Q74" s="3">
        <f>COUNTIFS(F:F,"=8",G:G,"=0",D:D,"&lt;&gt;x")</f>
        <v/>
      </c>
      <c r="R74" s="3">
        <f>COUNTIFS(F:F,"=8",G:G,"=1",D:D,"&lt;&gt;x")</f>
        <v/>
      </c>
      <c r="S74" s="3">
        <f>COUNTIFS(F:F,"=8",G:G,"=2",D:D,"&lt;&gt;x")</f>
        <v/>
      </c>
      <c r="T74" s="7">
        <f>IF(P74&gt;0,Q74/P74,"-")</f>
        <v/>
      </c>
      <c r="X74" s="3" t="inlineStr">
        <is>
          <t>Autobusy</t>
        </is>
      </c>
      <c r="Y74" s="3">
        <f>Z74+AA74</f>
        <v/>
      </c>
      <c r="Z74" s="3">
        <f>COUNTIFS(I:I,"=7",J:J,"=0",D:D,"&lt;&gt;x")</f>
        <v/>
      </c>
      <c r="AA74" s="3">
        <f>COUNTIFS(I:I,"=7",J:J,"=1",D:D,"&lt;&gt;x")</f>
        <v/>
      </c>
      <c r="AB74" s="3">
        <f>COUNTIFS(I:I,"=7",J:J,"=2",D:D,"&lt;&gt;x")</f>
        <v/>
      </c>
      <c r="AC74" s="7">
        <f>IF(Y74&gt;0,Z74/Y74,"-")</f>
        <v/>
      </c>
    </row>
    <row r="75">
      <c r="A75" t="n">
        <v>74</v>
      </c>
      <c r="B75" s="1" t="n">
        <v>45069</v>
      </c>
      <c r="C75" s="2" t="n">
        <v>0.5276851851851851</v>
      </c>
      <c r="D75">
        <f>'Identyfikacja'!D75</f>
        <v/>
      </c>
      <c r="E75" s="5" t="inlineStr">
        <is>
          <t>BI200FL</t>
        </is>
      </c>
      <c r="F75" t="n">
        <v>9</v>
      </c>
      <c r="G75" t="n">
        <v>0</v>
      </c>
      <c r="I75" t="n">
        <v>5</v>
      </c>
      <c r="J75" t="n">
        <v>0</v>
      </c>
      <c r="O75" s="3" t="inlineStr">
        <is>
          <t>Samochody ciężarowe z naczepami</t>
        </is>
      </c>
      <c r="P75" s="3">
        <f>Q75+R75</f>
        <v/>
      </c>
      <c r="Q75" s="3">
        <f>COUNTIFS(F:F,"=9",G:G,"=0",D:D,"&lt;&gt;x")</f>
        <v/>
      </c>
      <c r="R75" s="3">
        <f>COUNTIFS(F:F,"=9",G:G,"=1",D:D,"&lt;&gt;x")</f>
        <v/>
      </c>
      <c r="S75" s="3">
        <f>COUNTIFS(F:F,"=9",G:G,"=2",D:D,"&lt;&gt;x")</f>
        <v/>
      </c>
      <c r="T75" s="7">
        <f>IF(P75&gt;0,Q75/P75,"-")</f>
        <v/>
      </c>
      <c r="X75" s="3" t="inlineStr">
        <is>
          <t>Inne pojazdy</t>
        </is>
      </c>
      <c r="Y75" s="3">
        <f>Z75+AA75</f>
        <v/>
      </c>
      <c r="Z75" s="3">
        <f>COUNTIFS(I:I,"=8",J:J,"=0",D:D,"&lt;&gt;x")</f>
        <v/>
      </c>
      <c r="AA75" s="3">
        <f>COUNTIFS(I:I,"=8",J:J,"=1",D:D,"&lt;&gt;x")</f>
        <v/>
      </c>
      <c r="AB75" s="3">
        <f>COUNTIFS(I:I,"=8",J:J,"=2",D:D,"&lt;&gt;x")</f>
        <v/>
      </c>
      <c r="AC75" s="7">
        <f>IF(Y75&gt;0,Z75/Y75,"-")</f>
        <v/>
      </c>
    </row>
    <row r="76">
      <c r="A76" t="n">
        <v>75</v>
      </c>
      <c r="B76" s="1" t="n">
        <v>45069</v>
      </c>
      <c r="C76" s="2" t="n">
        <v>0.5280787037037037</v>
      </c>
      <c r="D76">
        <f>'Identyfikacja'!D76</f>
        <v/>
      </c>
      <c r="E76" s="5" t="inlineStr">
        <is>
          <t>FSWGV76</t>
        </is>
      </c>
      <c r="F76" t="n">
        <v>7</v>
      </c>
      <c r="G76" t="n">
        <v>0</v>
      </c>
      <c r="I76" t="n">
        <v>1</v>
      </c>
      <c r="J76" t="n">
        <v>0</v>
      </c>
      <c r="O76" s="3" t="inlineStr">
        <is>
          <t>Autobusy</t>
        </is>
      </c>
      <c r="P76" s="3">
        <f>Q76+R76</f>
        <v/>
      </c>
      <c r="Q76" s="3">
        <f>COUNTIFS(F:F,"=5",G:G,"=0",D:D,"&lt;&gt;x")</f>
        <v/>
      </c>
      <c r="R76" s="3">
        <f>COUNTIFS(F:F,"=5",G:G,"=1",D:D,"&lt;&gt;x")</f>
        <v/>
      </c>
      <c r="S76" s="3">
        <f>COUNTIFS(F:F,"=5",G:G,"=2",D:D,"&lt;&gt;x")</f>
        <v/>
      </c>
      <c r="T76" s="7">
        <f>IF(P76&gt;0,Q76/P76,"-")</f>
        <v/>
      </c>
      <c r="X76" s="3" t="n"/>
      <c r="Y76" s="3" t="n"/>
      <c r="Z76" s="3" t="n"/>
      <c r="AA76" s="3" t="n"/>
      <c r="AB76" s="3" t="n"/>
      <c r="AC76" s="7" t="n"/>
    </row>
    <row r="77">
      <c r="A77" t="n">
        <v>76</v>
      </c>
      <c r="B77" s="1" t="n">
        <v>45069</v>
      </c>
      <c r="C77" s="2" t="n">
        <v>0.5281481481481481</v>
      </c>
      <c r="D77">
        <f>'Identyfikacja'!D77</f>
        <v/>
      </c>
      <c r="E77" s="5" t="inlineStr">
        <is>
          <t>FSWKV38</t>
        </is>
      </c>
      <c r="F77" t="n">
        <v>7</v>
      </c>
      <c r="G77" t="n">
        <v>0</v>
      </c>
      <c r="I77" t="n">
        <v>1</v>
      </c>
      <c r="J77" t="n">
        <v>0</v>
      </c>
    </row>
    <row r="78">
      <c r="A78" t="n">
        <v>77</v>
      </c>
      <c r="B78" s="1" t="n">
        <v>45069</v>
      </c>
      <c r="C78" s="2" t="n">
        <v>0.5281597222222222</v>
      </c>
      <c r="D78">
        <f>'Identyfikacja'!D78</f>
        <v/>
      </c>
      <c r="E78" s="5" t="inlineStr">
        <is>
          <t>HBBB952</t>
        </is>
      </c>
      <c r="F78" t="n">
        <v>7</v>
      </c>
      <c r="G78" t="n">
        <v>0</v>
      </c>
      <c r="I78" t="n">
        <v>1</v>
      </c>
      <c r="J78" t="n">
        <v>0</v>
      </c>
    </row>
    <row r="79">
      <c r="A79" t="n">
        <v>78</v>
      </c>
      <c r="B79" s="1" t="n">
        <v>45069</v>
      </c>
      <c r="C79" s="2" t="n">
        <v>0.5281712962962963</v>
      </c>
      <c r="D79">
        <f>'Identyfikacja'!D79</f>
        <v/>
      </c>
      <c r="E79" s="5" t="inlineStr">
        <is>
          <t>FSWPC37</t>
        </is>
      </c>
      <c r="F79" t="n">
        <v>7</v>
      </c>
      <c r="G79" t="n">
        <v>0</v>
      </c>
      <c r="I79" t="n">
        <v>1</v>
      </c>
      <c r="J79" t="n">
        <v>0</v>
      </c>
    </row>
    <row r="80">
      <c r="A80" t="n">
        <v>79</v>
      </c>
      <c r="B80" s="1" t="n">
        <v>45069</v>
      </c>
      <c r="C80" s="2" t="n">
        <v>0.528425925925926</v>
      </c>
      <c r="D80">
        <f>'Identyfikacja'!D80</f>
        <v/>
      </c>
      <c r="E80" s="5" t="inlineStr">
        <is>
          <t>FSWRJ22</t>
        </is>
      </c>
      <c r="F80" t="n">
        <v>7</v>
      </c>
      <c r="G80" t="n">
        <v>0</v>
      </c>
      <c r="I80" t="n">
        <v>1</v>
      </c>
      <c r="J80" t="n">
        <v>0</v>
      </c>
    </row>
    <row r="81">
      <c r="A81" t="n">
        <v>80</v>
      </c>
      <c r="B81" s="1" t="n">
        <v>45069</v>
      </c>
      <c r="C81" s="2" t="n">
        <v>0.528449074074074</v>
      </c>
      <c r="D81">
        <f>'Identyfikacja'!D81</f>
        <v/>
      </c>
      <c r="E81" s="5" t="inlineStr">
        <is>
          <t>FSWKC28</t>
        </is>
      </c>
      <c r="F81" t="n">
        <v>7</v>
      </c>
      <c r="G81" t="n">
        <v>0</v>
      </c>
      <c r="I81" t="n">
        <v>1</v>
      </c>
      <c r="J81" t="n">
        <v>0</v>
      </c>
    </row>
    <row r="82">
      <c r="A82" t="n">
        <v>81</v>
      </c>
      <c r="B82" s="1" t="n">
        <v>45069</v>
      </c>
      <c r="C82" s="2" t="n">
        <v>0.528587962962963</v>
      </c>
      <c r="D82">
        <f>'Identyfikacja'!D82</f>
        <v/>
      </c>
      <c r="E82" s="5" t="inlineStr">
        <is>
          <t>FSWNP37</t>
        </is>
      </c>
      <c r="F82" t="n">
        <v>7</v>
      </c>
      <c r="G82" t="n">
        <v>0</v>
      </c>
      <c r="I82" t="n">
        <v>1</v>
      </c>
      <c r="J82" t="n">
        <v>0</v>
      </c>
    </row>
    <row r="83">
      <c r="A83" t="n">
        <v>82</v>
      </c>
      <c r="B83" s="1" t="n">
        <v>45069</v>
      </c>
      <c r="C83" s="2" t="n">
        <v>0.5286111111111111</v>
      </c>
      <c r="D83">
        <f>'Identyfikacja'!D83</f>
        <v/>
      </c>
      <c r="E83" s="5" t="inlineStr">
        <is>
          <t>FSWEL33</t>
        </is>
      </c>
      <c r="F83" t="n">
        <v>7</v>
      </c>
      <c r="G83" t="n">
        <v>0</v>
      </c>
      <c r="I83" t="n">
        <v>1</v>
      </c>
      <c r="J83" t="n">
        <v>0</v>
      </c>
    </row>
    <row r="84">
      <c r="A84" t="n">
        <v>83</v>
      </c>
      <c r="B84" s="1" t="n">
        <v>45069</v>
      </c>
      <c r="C84" s="2" t="n">
        <v>0.5287037037037037</v>
      </c>
      <c r="D84">
        <f>'Identyfikacja'!D84</f>
        <v/>
      </c>
      <c r="E84" s="5" t="inlineStr">
        <is>
          <t>FSU32296</t>
        </is>
      </c>
      <c r="F84" t="n">
        <v>7</v>
      </c>
      <c r="G84" t="n">
        <v>0</v>
      </c>
      <c r="I84" t="n">
        <v>1</v>
      </c>
      <c r="J84" t="n">
        <v>0</v>
      </c>
    </row>
    <row r="85">
      <c r="A85" t="n">
        <v>84</v>
      </c>
      <c r="B85" s="1" t="n">
        <v>45069</v>
      </c>
      <c r="C85" s="2" t="n">
        <v>0.529074074074074</v>
      </c>
      <c r="D85">
        <f>'Identyfikacja'!D85</f>
        <v/>
      </c>
      <c r="E85" s="5" t="inlineStr">
        <is>
          <t>FSW62MP</t>
        </is>
      </c>
      <c r="F85" t="n">
        <v>7</v>
      </c>
      <c r="G85" t="n">
        <v>0</v>
      </c>
      <c r="I85" t="n">
        <v>1</v>
      </c>
      <c r="J85" t="n">
        <v>0</v>
      </c>
    </row>
    <row r="86">
      <c r="A86" t="n">
        <v>85</v>
      </c>
      <c r="B86" s="1" t="n">
        <v>45069</v>
      </c>
      <c r="C86" s="2" t="n">
        <v>0.5290856481481482</v>
      </c>
      <c r="D86">
        <f>'Identyfikacja'!D86</f>
        <v/>
      </c>
      <c r="E86" s="5" t="inlineStr">
        <is>
          <t>DKL30352</t>
        </is>
      </c>
      <c r="F86" t="n">
        <v>7</v>
      </c>
      <c r="G86" t="n">
        <v>0</v>
      </c>
      <c r="I86" t="n">
        <v>1</v>
      </c>
      <c r="J86" t="n">
        <v>0</v>
      </c>
    </row>
    <row r="87">
      <c r="A87" t="n">
        <v>86</v>
      </c>
      <c r="B87" s="1" t="n">
        <v>45069</v>
      </c>
      <c r="C87" s="2" t="n">
        <v>0.5291087962962963</v>
      </c>
      <c r="D87">
        <f>'Identyfikacja'!D87</f>
        <v/>
      </c>
      <c r="E87" s="5" t="inlineStr">
        <is>
          <t>BC5118MK</t>
        </is>
      </c>
      <c r="F87" t="n">
        <v>8</v>
      </c>
      <c r="G87" t="n">
        <v>0</v>
      </c>
      <c r="I87" t="n">
        <v>6</v>
      </c>
      <c r="J87" t="n">
        <v>0</v>
      </c>
    </row>
    <row r="88">
      <c r="A88" t="n">
        <v>87</v>
      </c>
      <c r="B88" s="1" t="n">
        <v>45069</v>
      </c>
      <c r="C88" s="2" t="n">
        <v>0.5291319444444444</v>
      </c>
      <c r="D88">
        <f>'Identyfikacja'!D88</f>
        <v/>
      </c>
      <c r="E88" s="5" t="inlineStr">
        <is>
          <t>FSWFF46</t>
        </is>
      </c>
      <c r="F88" t="n">
        <v>7</v>
      </c>
      <c r="G88" t="n">
        <v>0</v>
      </c>
      <c r="I88" t="n">
        <v>1</v>
      </c>
      <c r="J88" t="n">
        <v>0</v>
      </c>
    </row>
    <row r="89">
      <c r="A89" t="n">
        <v>88</v>
      </c>
      <c r="B89" s="1" t="n">
        <v>45069</v>
      </c>
      <c r="C89" s="2" t="n">
        <v>0.5291435185185185</v>
      </c>
      <c r="D89">
        <f>'Identyfikacja'!D89</f>
        <v/>
      </c>
      <c r="E89" s="5" t="inlineStr">
        <is>
          <t>FSWKC31</t>
        </is>
      </c>
      <c r="F89" t="n">
        <v>7</v>
      </c>
      <c r="G89" t="n">
        <v>0</v>
      </c>
      <c r="I89" t="n">
        <v>1</v>
      </c>
      <c r="J89" t="n">
        <v>0</v>
      </c>
    </row>
    <row r="90">
      <c r="A90" t="n">
        <v>89</v>
      </c>
      <c r="B90" s="1" t="n">
        <v>45069</v>
      </c>
      <c r="C90" s="2" t="n">
        <v>0.5294328703703703</v>
      </c>
      <c r="D90">
        <f>'Identyfikacja'!D90</f>
        <v/>
      </c>
      <c r="E90" s="5" t="inlineStr">
        <is>
          <t>WGM3571H</t>
        </is>
      </c>
      <c r="F90" t="n">
        <v>9</v>
      </c>
      <c r="G90" t="n">
        <v>0</v>
      </c>
      <c r="I90" t="n">
        <v>5</v>
      </c>
      <c r="J90" t="n">
        <v>0</v>
      </c>
    </row>
    <row r="91">
      <c r="A91" t="n">
        <v>90</v>
      </c>
      <c r="B91" s="1" t="n">
        <v>45069</v>
      </c>
      <c r="C91" s="2" t="n">
        <v>0.529537037037037</v>
      </c>
      <c r="D91">
        <f>'Identyfikacja'!D91</f>
        <v/>
      </c>
      <c r="E91" s="5" t="inlineStr">
        <is>
          <t>FGW8HK2</t>
        </is>
      </c>
      <c r="F91" t="n">
        <v>7</v>
      </c>
      <c r="G91" t="n">
        <v>0</v>
      </c>
      <c r="I91" t="n">
        <v>1</v>
      </c>
      <c r="J91" t="n">
        <v>0</v>
      </c>
    </row>
    <row r="92">
      <c r="A92" t="n">
        <v>91</v>
      </c>
      <c r="B92" s="1" t="n">
        <v>45069</v>
      </c>
      <c r="C92" s="2" t="n">
        <v>0.5297916666666667</v>
      </c>
      <c r="D92">
        <f>'Identyfikacja'!D92</f>
        <v/>
      </c>
      <c r="E92" s="5" t="inlineStr">
        <is>
          <t>FSW85VH</t>
        </is>
      </c>
      <c r="F92" t="n">
        <v>7</v>
      </c>
      <c r="G92" t="n">
        <v>0</v>
      </c>
      <c r="I92" t="n">
        <v>1</v>
      </c>
      <c r="J92" t="n">
        <v>0</v>
      </c>
    </row>
    <row r="93">
      <c r="A93" t="n">
        <v>92</v>
      </c>
      <c r="B93" s="1" t="n">
        <v>45069</v>
      </c>
      <c r="C93" s="2" t="n">
        <v>0.5298263888888889</v>
      </c>
      <c r="D93">
        <f>'Identyfikacja'!D93</f>
        <v/>
      </c>
      <c r="E93" s="5" t="inlineStr">
        <is>
          <t>FSWCA58</t>
        </is>
      </c>
      <c r="F93" t="n">
        <v>9</v>
      </c>
      <c r="G93" t="n">
        <v>0</v>
      </c>
      <c r="I93" t="n">
        <v>5</v>
      </c>
      <c r="J93" t="n">
        <v>0</v>
      </c>
    </row>
    <row r="94">
      <c r="A94" t="n">
        <v>93</v>
      </c>
      <c r="B94" s="1" t="n">
        <v>45069</v>
      </c>
      <c r="C94" s="2" t="n">
        <v>0.5298611111111111</v>
      </c>
      <c r="D94">
        <f>'Identyfikacja'!D94</f>
        <v/>
      </c>
      <c r="E94" s="5" t="inlineStr">
        <is>
          <t>FSWKA95</t>
        </is>
      </c>
      <c r="F94" t="n">
        <v>9</v>
      </c>
      <c r="G94" t="n">
        <v>0</v>
      </c>
      <c r="I94" t="n">
        <v>5</v>
      </c>
      <c r="J94" t="n">
        <v>0</v>
      </c>
    </row>
    <row r="95">
      <c r="A95" t="n">
        <v>94</v>
      </c>
      <c r="B95" s="1" t="n">
        <v>45069</v>
      </c>
      <c r="C95" s="2" t="n">
        <v>0.5300694444444445</v>
      </c>
      <c r="D95">
        <f>'Identyfikacja'!D95</f>
        <v/>
      </c>
      <c r="E95" s="5" t="inlineStr">
        <is>
          <t>FSW46VH</t>
        </is>
      </c>
      <c r="F95" t="n">
        <v>7</v>
      </c>
      <c r="G95" t="n">
        <v>0</v>
      </c>
      <c r="I95" t="n">
        <v>1</v>
      </c>
      <c r="J95" t="n">
        <v>0</v>
      </c>
    </row>
    <row r="96">
      <c r="A96" t="n">
        <v>95</v>
      </c>
      <c r="B96" s="1" t="n">
        <v>45069</v>
      </c>
      <c r="C96" s="2" t="n">
        <v>0.5300925925925926</v>
      </c>
      <c r="D96">
        <f>'Identyfikacja'!D96</f>
        <v/>
      </c>
      <c r="E96" s="5" t="inlineStr">
        <is>
          <t>FSWPV07</t>
        </is>
      </c>
      <c r="F96" t="n">
        <v>7</v>
      </c>
      <c r="G96" t="n">
        <v>0</v>
      </c>
      <c r="I96" t="n">
        <v>1</v>
      </c>
      <c r="J96" t="n">
        <v>0</v>
      </c>
    </row>
    <row r="97">
      <c r="A97" t="n">
        <v>96</v>
      </c>
      <c r="B97" s="1" t="n">
        <v>45069</v>
      </c>
      <c r="C97" s="2" t="n">
        <v>0.5304166666666666</v>
      </c>
      <c r="D97">
        <f>'Identyfikacja'!D97</f>
        <v/>
      </c>
      <c r="E97" s="5" t="inlineStr">
        <is>
          <t>WPZ22207</t>
        </is>
      </c>
      <c r="F97" t="n">
        <v>9</v>
      </c>
      <c r="G97" t="n">
        <v>0</v>
      </c>
      <c r="I97" t="n">
        <v>5</v>
      </c>
      <c r="J97" t="n">
        <v>0</v>
      </c>
    </row>
    <row r="98">
      <c r="A98" t="n">
        <v>97</v>
      </c>
      <c r="B98" s="1" t="n">
        <v>45069</v>
      </c>
      <c r="C98" s="2" t="n">
        <v>0.5304398148148148</v>
      </c>
      <c r="D98">
        <f>'Identyfikacja'!D98</f>
        <v/>
      </c>
      <c r="E98" s="5" t="inlineStr">
        <is>
          <t>FSWJW11</t>
        </is>
      </c>
      <c r="F98" t="n">
        <v>7</v>
      </c>
      <c r="G98" t="n">
        <v>0</v>
      </c>
      <c r="I98" t="n">
        <v>1</v>
      </c>
      <c r="J98" t="n">
        <v>0</v>
      </c>
    </row>
    <row r="99">
      <c r="A99" t="n">
        <v>98</v>
      </c>
      <c r="B99" s="1" t="n">
        <v>45069</v>
      </c>
      <c r="C99" s="2" t="n">
        <v>0.5304629629629629</v>
      </c>
      <c r="D99">
        <f>'Identyfikacja'!D99</f>
        <v/>
      </c>
      <c r="E99" s="5" t="inlineStr">
        <is>
          <t>FZ9958S</t>
        </is>
      </c>
      <c r="F99" t="n">
        <v>5</v>
      </c>
      <c r="G99" t="n">
        <v>0</v>
      </c>
      <c r="I99" t="n">
        <v>7</v>
      </c>
      <c r="J99" t="n">
        <v>0</v>
      </c>
    </row>
    <row r="100">
      <c r="A100" t="n">
        <v>99</v>
      </c>
      <c r="B100" s="1" t="n">
        <v>45069</v>
      </c>
      <c r="C100" s="2" t="n">
        <v>0.5304861111111111</v>
      </c>
      <c r="D100">
        <f>'Identyfikacja'!D100</f>
        <v/>
      </c>
      <c r="E100" s="5" t="inlineStr">
        <is>
          <t>FZ6937N</t>
        </is>
      </c>
      <c r="F100" t="n">
        <v>7</v>
      </c>
      <c r="G100" t="n">
        <v>0</v>
      </c>
      <c r="I100" t="n">
        <v>1</v>
      </c>
      <c r="J100" t="n">
        <v>0</v>
      </c>
    </row>
    <row r="101">
      <c r="A101" t="n">
        <v>100</v>
      </c>
      <c r="B101" s="1" t="n">
        <v>45069</v>
      </c>
      <c r="C101" s="2" t="n">
        <v>0.5305092592592593</v>
      </c>
      <c r="D101">
        <f>'Identyfikacja'!D101</f>
        <v/>
      </c>
      <c r="E101" s="5" t="inlineStr">
        <is>
          <t>SLUEF94</t>
        </is>
      </c>
      <c r="F101" t="n">
        <v>7</v>
      </c>
      <c r="G101" t="n">
        <v>0</v>
      </c>
      <c r="I101" t="n">
        <v>1</v>
      </c>
      <c r="J101" t="n">
        <v>0</v>
      </c>
    </row>
    <row r="102">
      <c r="A102" t="n">
        <v>101</v>
      </c>
      <c r="B102" s="1" t="n">
        <v>45069</v>
      </c>
      <c r="C102" s="2" t="n">
        <v>0.5307291666666667</v>
      </c>
      <c r="D102">
        <f>'Identyfikacja'!D102</f>
        <v/>
      </c>
      <c r="E102" s="5" t="inlineStr">
        <is>
          <t>FSWPE14</t>
        </is>
      </c>
      <c r="F102" t="n">
        <v>3</v>
      </c>
      <c r="G102" t="n">
        <v>1</v>
      </c>
      <c r="H102" t="n">
        <v>9</v>
      </c>
      <c r="I102" t="n">
        <v>3</v>
      </c>
      <c r="J102" t="n">
        <v>1</v>
      </c>
      <c r="K102" t="n">
        <v>4</v>
      </c>
    </row>
    <row r="103">
      <c r="A103" t="n">
        <v>102</v>
      </c>
      <c r="B103" s="1" t="n">
        <v>45069</v>
      </c>
      <c r="C103" s="2" t="n">
        <v>0.5307986111111112</v>
      </c>
      <c r="D103">
        <f>'Identyfikacja'!D103</f>
        <v/>
      </c>
      <c r="E103" s="5" t="inlineStr">
        <is>
          <t>LBL47511</t>
        </is>
      </c>
      <c r="F103" t="n">
        <v>3</v>
      </c>
      <c r="G103" t="n">
        <v>0</v>
      </c>
      <c r="I103" t="n">
        <v>2</v>
      </c>
      <c r="J103" t="n">
        <v>0</v>
      </c>
    </row>
    <row r="104">
      <c r="A104" t="n">
        <v>103</v>
      </c>
      <c r="B104" s="1" t="n">
        <v>45069</v>
      </c>
      <c r="C104" s="2" t="n">
        <v>0.5308217592592592</v>
      </c>
      <c r="D104">
        <f>'Identyfikacja'!D104</f>
        <v/>
      </c>
      <c r="E104" s="5" t="inlineStr">
        <is>
          <t>OSPK3103</t>
        </is>
      </c>
      <c r="F104" t="n">
        <v>11</v>
      </c>
      <c r="G104" t="n">
        <v>0</v>
      </c>
      <c r="I104" t="n">
        <v>1</v>
      </c>
      <c r="J104" t="n">
        <v>0</v>
      </c>
    </row>
    <row r="105">
      <c r="A105" t="n">
        <v>104</v>
      </c>
      <c r="B105" s="1" t="n">
        <v>45069</v>
      </c>
      <c r="C105" s="2" t="n">
        <v>0.5308333333333334</v>
      </c>
      <c r="D105">
        <f>'Identyfikacja'!D105</f>
        <v/>
      </c>
      <c r="E105" s="5" t="inlineStr">
        <is>
          <t>KN4947C</t>
        </is>
      </c>
      <c r="F105" t="n">
        <v>8</v>
      </c>
      <c r="G105" t="n">
        <v>0</v>
      </c>
      <c r="I105" t="n">
        <v>6</v>
      </c>
      <c r="J105" t="n">
        <v>0</v>
      </c>
    </row>
    <row r="106">
      <c r="A106" t="n">
        <v>105</v>
      </c>
      <c r="B106" s="1" t="n">
        <v>45069</v>
      </c>
      <c r="C106" s="2" t="n">
        <v>0.5309837962962963</v>
      </c>
      <c r="D106">
        <f>'Identyfikacja'!D106</f>
        <v/>
      </c>
      <c r="E106" s="5" t="inlineStr">
        <is>
          <t>PWR939FG</t>
        </is>
      </c>
      <c r="F106" t="n">
        <v>11</v>
      </c>
      <c r="G106" t="n">
        <v>0</v>
      </c>
      <c r="I106" t="n">
        <v>1</v>
      </c>
      <c r="J106" t="n">
        <v>0</v>
      </c>
    </row>
    <row r="107">
      <c r="A107" t="n">
        <v>106</v>
      </c>
      <c r="B107" s="1" t="n">
        <v>45069</v>
      </c>
      <c r="C107" s="2" t="n">
        <v>0.531238425925926</v>
      </c>
      <c r="D107">
        <f>'Identyfikacja'!D107</f>
        <v/>
      </c>
      <c r="E107" s="5" t="inlineStr">
        <is>
          <t>PZ25557</t>
        </is>
      </c>
      <c r="F107" t="n">
        <v>9</v>
      </c>
      <c r="G107" t="n">
        <v>0</v>
      </c>
      <c r="I107" t="n">
        <v>5</v>
      </c>
      <c r="J107" t="n">
        <v>0</v>
      </c>
    </row>
    <row r="108">
      <c r="A108" t="n">
        <v>107</v>
      </c>
      <c r="B108" s="1" t="n">
        <v>45069</v>
      </c>
      <c r="C108" s="2" t="n">
        <v>0.5313078703703704</v>
      </c>
      <c r="D108">
        <f>'Identyfikacja'!D108</f>
        <v/>
      </c>
      <c r="E108" s="5" t="inlineStr">
        <is>
          <t>FG2141P</t>
        </is>
      </c>
      <c r="F108" t="n">
        <v>9</v>
      </c>
      <c r="G108" t="n">
        <v>1</v>
      </c>
      <c r="H108" t="n">
        <v>9</v>
      </c>
      <c r="I108" t="n">
        <v>5</v>
      </c>
      <c r="J108" t="n">
        <v>1</v>
      </c>
      <c r="K108" t="n">
        <v>5</v>
      </c>
    </row>
    <row r="109">
      <c r="A109" t="n">
        <v>108</v>
      </c>
      <c r="B109" s="1" t="n">
        <v>45069</v>
      </c>
      <c r="C109" s="2" t="n">
        <v>0.5313194444444445</v>
      </c>
      <c r="D109">
        <f>'Identyfikacja'!D109</f>
        <v/>
      </c>
      <c r="E109" s="5" t="inlineStr">
        <is>
          <t>FSU36553</t>
        </is>
      </c>
      <c r="F109" t="n">
        <v>7</v>
      </c>
      <c r="G109" t="n">
        <v>1</v>
      </c>
      <c r="H109" t="n">
        <v>9</v>
      </c>
      <c r="I109" t="n">
        <v>1</v>
      </c>
      <c r="J109" t="n">
        <v>1</v>
      </c>
      <c r="K109" t="n">
        <v>5</v>
      </c>
    </row>
    <row r="110">
      <c r="A110" t="n">
        <v>109</v>
      </c>
      <c r="B110" s="1" t="n">
        <v>45069</v>
      </c>
      <c r="C110" s="2" t="n">
        <v>0.5314930555555556</v>
      </c>
      <c r="D110">
        <f>'Identyfikacja'!D110</f>
        <v/>
      </c>
      <c r="E110" s="5" t="inlineStr">
        <is>
          <t>KDA7E73</t>
        </is>
      </c>
      <c r="F110" t="n">
        <v>7</v>
      </c>
      <c r="G110" t="n">
        <v>0</v>
      </c>
      <c r="I110" t="n">
        <v>1</v>
      </c>
      <c r="J110" t="n">
        <v>0</v>
      </c>
    </row>
    <row r="111">
      <c r="A111" t="n">
        <v>110</v>
      </c>
      <c r="B111" s="1" t="n">
        <v>45069</v>
      </c>
      <c r="C111" s="2" t="n">
        <v>0.5316550925925926</v>
      </c>
      <c r="D111">
        <f>'Identyfikacja'!D111</f>
        <v/>
      </c>
      <c r="E111" s="5" t="inlineStr">
        <is>
          <t>FZ2581M</t>
        </is>
      </c>
      <c r="F111" t="n">
        <v>9</v>
      </c>
      <c r="G111" t="n">
        <v>0</v>
      </c>
      <c r="I111" t="n">
        <v>5</v>
      </c>
      <c r="J111" t="n">
        <v>0</v>
      </c>
    </row>
    <row r="112">
      <c r="A112" t="n">
        <v>111</v>
      </c>
      <c r="B112" s="1" t="n">
        <v>45069</v>
      </c>
      <c r="C112" s="2" t="n">
        <v>0.5316898148148148</v>
      </c>
      <c r="D112">
        <f>'Identyfikacja'!D112</f>
        <v/>
      </c>
      <c r="E112" s="5" t="inlineStr">
        <is>
          <t>FZ7105P</t>
        </is>
      </c>
      <c r="F112" t="n">
        <v>11</v>
      </c>
      <c r="G112" t="n">
        <v>1</v>
      </c>
      <c r="H112" t="n">
        <v>3</v>
      </c>
      <c r="I112" t="n">
        <v>1</v>
      </c>
      <c r="J112" t="n">
        <v>1</v>
      </c>
      <c r="K112" t="n">
        <v>2</v>
      </c>
    </row>
    <row r="113">
      <c r="A113" t="n">
        <v>112</v>
      </c>
      <c r="B113" s="1" t="n">
        <v>45069</v>
      </c>
      <c r="C113" s="2" t="n">
        <v>0.5317013888888888</v>
      </c>
      <c r="D113">
        <f>'Identyfikacja'!D113</f>
        <v/>
      </c>
      <c r="E113" s="5" t="inlineStr">
        <is>
          <t>WE5J859</t>
        </is>
      </c>
      <c r="F113" t="n">
        <v>11</v>
      </c>
      <c r="G113" t="n">
        <v>1</v>
      </c>
      <c r="H113" t="n">
        <v>11</v>
      </c>
      <c r="I113" t="n">
        <v>1</v>
      </c>
      <c r="J113" t="n">
        <v>1</v>
      </c>
      <c r="K113" t="n">
        <v>1</v>
      </c>
    </row>
    <row r="114">
      <c r="A114" t="n">
        <v>113</v>
      </c>
      <c r="B114" s="1" t="n">
        <v>45069</v>
      </c>
      <c r="C114" s="2" t="n">
        <v>0.5323958333333333</v>
      </c>
      <c r="D114">
        <f>'Identyfikacja'!D114</f>
        <v/>
      </c>
      <c r="E114" s="5" t="inlineStr">
        <is>
          <t>NNI25790</t>
        </is>
      </c>
      <c r="F114" t="n">
        <v>9</v>
      </c>
      <c r="G114" t="n">
        <v>0</v>
      </c>
      <c r="I114" t="n">
        <v>5</v>
      </c>
      <c r="J114" t="n">
        <v>0</v>
      </c>
    </row>
    <row r="115">
      <c r="A115" t="n">
        <v>114</v>
      </c>
      <c r="B115" s="1" t="n">
        <v>45069</v>
      </c>
      <c r="C115" s="2" t="n">
        <v>0.5325347222222222</v>
      </c>
      <c r="D115">
        <f>'Identyfikacja'!D115</f>
        <v/>
      </c>
      <c r="E115" s="5" t="inlineStr">
        <is>
          <t>MCL431</t>
        </is>
      </c>
      <c r="F115" t="n">
        <v>9</v>
      </c>
      <c r="G115" t="n">
        <v>0</v>
      </c>
      <c r="I115" t="n">
        <v>5</v>
      </c>
      <c r="J115" t="n">
        <v>0</v>
      </c>
    </row>
    <row r="116">
      <c r="A116" t="n">
        <v>115</v>
      </c>
      <c r="B116" s="1" t="n">
        <v>45069</v>
      </c>
      <c r="C116" s="2" t="n">
        <v>0.5325925925925926</v>
      </c>
      <c r="D116">
        <f>'Identyfikacja'!D116</f>
        <v/>
      </c>
      <c r="E116" s="5" t="inlineStr">
        <is>
          <t>PO4UW52</t>
        </is>
      </c>
      <c r="F116" t="n">
        <v>9</v>
      </c>
      <c r="G116" t="n">
        <v>0</v>
      </c>
      <c r="I116" t="n">
        <v>4</v>
      </c>
      <c r="J116" t="n">
        <v>0</v>
      </c>
    </row>
    <row r="117">
      <c r="A117" t="n">
        <v>116</v>
      </c>
      <c r="B117" s="1" t="n">
        <v>45069</v>
      </c>
      <c r="C117" s="2" t="n">
        <v>0.5326157407407407</v>
      </c>
      <c r="D117">
        <f>'Identyfikacja'!D117</f>
        <v/>
      </c>
      <c r="E117" s="5" t="inlineStr">
        <is>
          <t>CB572KY</t>
        </is>
      </c>
      <c r="F117" t="n">
        <v>9</v>
      </c>
      <c r="G117" t="n">
        <v>0</v>
      </c>
      <c r="I117" t="n">
        <v>5</v>
      </c>
      <c r="J117" t="n">
        <v>0</v>
      </c>
    </row>
    <row r="118">
      <c r="A118" t="n">
        <v>117</v>
      </c>
      <c r="B118" s="1" t="n">
        <v>45069</v>
      </c>
      <c r="C118" s="2" t="n">
        <v>0.5326504629629629</v>
      </c>
      <c r="D118">
        <f>'Identyfikacja'!D118</f>
        <v/>
      </c>
      <c r="E118" s="5" t="inlineStr">
        <is>
          <t>FSWRE45</t>
        </is>
      </c>
      <c r="F118" t="n">
        <v>9</v>
      </c>
      <c r="G118" t="n">
        <v>0</v>
      </c>
      <c r="I118" t="n">
        <v>4</v>
      </c>
      <c r="J118" t="n">
        <v>1</v>
      </c>
      <c r="K118" t="n">
        <v>4</v>
      </c>
    </row>
    <row r="119">
      <c r="A119" t="n">
        <v>118</v>
      </c>
      <c r="B119" s="1" t="n">
        <v>45069</v>
      </c>
      <c r="C119" s="2" t="n">
        <v>0.5326851851851852</v>
      </c>
      <c r="D119">
        <f>'Identyfikacja'!D119</f>
        <v/>
      </c>
      <c r="E119" s="5" t="inlineStr">
        <is>
          <t>FSWEF45</t>
        </is>
      </c>
      <c r="F119" t="n">
        <v>11</v>
      </c>
      <c r="G119" t="n">
        <v>0</v>
      </c>
      <c r="I119" t="n">
        <v>1</v>
      </c>
      <c r="J119" t="n">
        <v>0</v>
      </c>
    </row>
    <row r="120">
      <c r="A120" t="n">
        <v>119</v>
      </c>
      <c r="B120" s="1" t="n">
        <v>45069</v>
      </c>
      <c r="C120" s="2" t="n">
        <v>0.5328472222222222</v>
      </c>
      <c r="D120">
        <f>'Identyfikacja'!D120</f>
        <v/>
      </c>
      <c r="E120" s="5" t="inlineStr">
        <is>
          <t>C4EUR06</t>
        </is>
      </c>
      <c r="F120" t="n">
        <v>9</v>
      </c>
      <c r="G120" t="n">
        <v>0</v>
      </c>
      <c r="I120" t="n">
        <v>5</v>
      </c>
      <c r="J120" t="n">
        <v>0</v>
      </c>
    </row>
    <row r="121">
      <c r="A121" t="n">
        <v>120</v>
      </c>
      <c r="B121" s="1" t="n">
        <v>45069</v>
      </c>
      <c r="C121" s="2" t="n">
        <v>0.5329050925925926</v>
      </c>
      <c r="D121">
        <f>'Identyfikacja'!D121</f>
        <v/>
      </c>
      <c r="E121" s="5" t="inlineStr">
        <is>
          <t>GDA18451</t>
        </is>
      </c>
      <c r="F121" t="n">
        <v>9</v>
      </c>
      <c r="G121" t="n">
        <v>0</v>
      </c>
      <c r="I121" t="n">
        <v>5</v>
      </c>
      <c r="J121" t="n">
        <v>0</v>
      </c>
    </row>
    <row r="122">
      <c r="A122" t="n">
        <v>121</v>
      </c>
      <c r="B122" s="1" t="n">
        <v>45069</v>
      </c>
      <c r="C122" s="2" t="n">
        <v>0.532974537037037</v>
      </c>
      <c r="D122">
        <f>'Identyfikacja'!D122</f>
        <v/>
      </c>
      <c r="E122" s="5" t="inlineStr">
        <is>
          <t>DGL51747</t>
        </is>
      </c>
      <c r="F122" t="n">
        <v>9</v>
      </c>
      <c r="G122" t="n">
        <v>0</v>
      </c>
      <c r="I122" t="n">
        <v>5</v>
      </c>
      <c r="J122" t="n">
        <v>0</v>
      </c>
    </row>
    <row r="123">
      <c r="A123" t="n">
        <v>122</v>
      </c>
      <c r="B123" s="1" t="n">
        <v>45069</v>
      </c>
      <c r="C123" s="2" t="n">
        <v>0.5329976851851852</v>
      </c>
      <c r="D123">
        <f>'Identyfikacja'!D123</f>
        <v/>
      </c>
      <c r="E123" s="5" t="inlineStr">
        <is>
          <t>PK1458L</t>
        </is>
      </c>
      <c r="F123" t="n">
        <v>7</v>
      </c>
      <c r="G123" t="n">
        <v>0</v>
      </c>
      <c r="I123" t="n">
        <v>1</v>
      </c>
      <c r="J123" t="n">
        <v>0</v>
      </c>
    </row>
    <row r="124">
      <c r="A124" t="n">
        <v>123</v>
      </c>
      <c r="B124" s="1" t="n">
        <v>45069</v>
      </c>
      <c r="C124" s="2" t="n">
        <v>0.5330439814814815</v>
      </c>
      <c r="D124">
        <f>'Identyfikacja'!D124</f>
        <v/>
      </c>
      <c r="E124" s="5" t="inlineStr">
        <is>
          <t>FSWJS74</t>
        </is>
      </c>
      <c r="F124" t="n">
        <v>7</v>
      </c>
      <c r="G124" t="n">
        <v>0</v>
      </c>
      <c r="I124" t="n">
        <v>1</v>
      </c>
      <c r="J124" t="n">
        <v>0</v>
      </c>
    </row>
    <row r="125">
      <c r="A125" t="n">
        <v>124</v>
      </c>
      <c r="B125" s="1" t="n">
        <v>45069</v>
      </c>
      <c r="C125" s="2" t="n">
        <v>0.5333796296296296</v>
      </c>
      <c r="D125">
        <f>'Identyfikacja'!D125</f>
        <v/>
      </c>
      <c r="E125" s="5" t="inlineStr">
        <is>
          <t>FSWCE19</t>
        </is>
      </c>
      <c r="F125" t="n">
        <v>7</v>
      </c>
      <c r="G125" t="n">
        <v>0</v>
      </c>
      <c r="I125" t="n">
        <v>1</v>
      </c>
      <c r="J125" t="n">
        <v>0</v>
      </c>
    </row>
    <row r="126">
      <c r="A126" t="n">
        <v>125</v>
      </c>
      <c r="B126" s="1" t="n">
        <v>45069</v>
      </c>
      <c r="C126" s="2" t="n">
        <v>0.5335300925925925</v>
      </c>
      <c r="D126">
        <f>'Identyfikacja'!D126</f>
        <v/>
      </c>
      <c r="E126" s="5" t="inlineStr">
        <is>
          <t>PNT76846</t>
        </is>
      </c>
      <c r="F126" t="n">
        <v>6</v>
      </c>
      <c r="G126" t="n">
        <v>0</v>
      </c>
      <c r="I126" t="n">
        <v>8</v>
      </c>
      <c r="J126" t="n">
        <v>0</v>
      </c>
    </row>
    <row r="127">
      <c r="A127" t="n">
        <v>126</v>
      </c>
      <c r="B127" s="1" t="n">
        <v>45069</v>
      </c>
      <c r="C127" s="2" t="n">
        <v>0.5335648148148148</v>
      </c>
      <c r="D127">
        <f>'Identyfikacja'!D127</f>
        <v/>
      </c>
      <c r="E127" s="5" t="inlineStr">
        <is>
          <t>WW438GG</t>
        </is>
      </c>
      <c r="F127" t="n">
        <v>9</v>
      </c>
      <c r="G127" t="n">
        <v>0</v>
      </c>
      <c r="I127" t="n">
        <v>5</v>
      </c>
      <c r="J127" t="n">
        <v>0</v>
      </c>
    </row>
    <row r="128">
      <c r="A128" t="n">
        <v>127</v>
      </c>
      <c r="B128" s="1" t="n">
        <v>45069</v>
      </c>
      <c r="C128" s="2" t="n">
        <v>0.5336458333333334</v>
      </c>
      <c r="D128">
        <f>'Identyfikacja'!D128</f>
        <v/>
      </c>
      <c r="E128" s="5" t="inlineStr">
        <is>
          <t>WW397GG</t>
        </is>
      </c>
      <c r="F128" t="n">
        <v>9</v>
      </c>
      <c r="G128" t="n">
        <v>0</v>
      </c>
      <c r="I128" t="n">
        <v>5</v>
      </c>
      <c r="J128" t="n">
        <v>0</v>
      </c>
    </row>
    <row r="129">
      <c r="A129" t="n">
        <v>128</v>
      </c>
      <c r="B129" s="1" t="n">
        <v>45069</v>
      </c>
      <c r="C129" s="2" t="n">
        <v>0.5336805555555556</v>
      </c>
      <c r="D129">
        <f>'Identyfikacja'!D129</f>
        <v/>
      </c>
      <c r="E129" s="5" t="inlineStr">
        <is>
          <t>PMI21564</t>
        </is>
      </c>
      <c r="F129" t="n">
        <v>7</v>
      </c>
      <c r="G129" t="n">
        <v>0</v>
      </c>
      <c r="I129" t="n">
        <v>1</v>
      </c>
      <c r="J129" t="n">
        <v>0</v>
      </c>
    </row>
    <row r="130">
      <c r="A130" t="n">
        <v>129</v>
      </c>
      <c r="B130" s="1" t="n">
        <v>45069</v>
      </c>
      <c r="C130" s="2" t="n">
        <v>0.5337268518518519</v>
      </c>
      <c r="D130">
        <f>'Identyfikacja'!D130</f>
        <v/>
      </c>
      <c r="E130" s="5" t="inlineStr">
        <is>
          <t>FSWEV36</t>
        </is>
      </c>
      <c r="F130" t="n">
        <v>7</v>
      </c>
      <c r="G130" t="n">
        <v>0</v>
      </c>
      <c r="I130" t="n">
        <v>1</v>
      </c>
      <c r="J130" t="n">
        <v>0</v>
      </c>
    </row>
    <row r="131">
      <c r="A131" t="n">
        <v>130</v>
      </c>
      <c r="B131" s="1" t="n">
        <v>45069</v>
      </c>
      <c r="C131" s="2" t="n">
        <v>0.5337384259259259</v>
      </c>
      <c r="D131">
        <f>'Identyfikacja'!D131</f>
        <v/>
      </c>
      <c r="E131" s="5" t="inlineStr">
        <is>
          <t>FSWMY22</t>
        </is>
      </c>
      <c r="F131" t="n">
        <v>7</v>
      </c>
      <c r="G131" t="n">
        <v>0</v>
      </c>
      <c r="I131" t="n">
        <v>1</v>
      </c>
      <c r="J131" t="n">
        <v>0</v>
      </c>
    </row>
    <row r="132">
      <c r="A132" t="n">
        <v>131</v>
      </c>
      <c r="B132" s="1" t="n">
        <v>45069</v>
      </c>
      <c r="C132" s="2" t="n">
        <v>0.5338888888888889</v>
      </c>
      <c r="D132">
        <f>'Identyfikacja'!D132</f>
        <v/>
      </c>
      <c r="E132" s="5" t="inlineStr">
        <is>
          <t>MHI660</t>
        </is>
      </c>
      <c r="F132" t="n">
        <v>6</v>
      </c>
      <c r="G132" t="n">
        <v>1</v>
      </c>
      <c r="H132" t="n">
        <v>3</v>
      </c>
      <c r="I132" t="n">
        <v>8</v>
      </c>
      <c r="J132" t="n">
        <v>1</v>
      </c>
      <c r="K132" t="n">
        <v>2</v>
      </c>
    </row>
    <row r="133">
      <c r="A133" t="n">
        <v>132</v>
      </c>
      <c r="B133" s="1" t="n">
        <v>45069</v>
      </c>
      <c r="C133" s="2" t="n">
        <v>0.533912037037037</v>
      </c>
      <c r="D133">
        <f>'Identyfikacja'!D133</f>
        <v/>
      </c>
      <c r="E133" s="5" t="inlineStr">
        <is>
          <t>0218II5</t>
        </is>
      </c>
      <c r="F133" t="n">
        <v>7</v>
      </c>
      <c r="G133" t="n">
        <v>0</v>
      </c>
      <c r="I133" t="n">
        <v>1</v>
      </c>
      <c r="J133" t="n">
        <v>0</v>
      </c>
    </row>
    <row r="134">
      <c r="A134" t="n">
        <v>133</v>
      </c>
      <c r="B134" s="1" t="n">
        <v>45069</v>
      </c>
      <c r="C134" s="2" t="n">
        <v>0.5339236111111111</v>
      </c>
      <c r="D134">
        <f>'Identyfikacja'!D134</f>
        <v/>
      </c>
      <c r="E134" s="5" t="inlineStr">
        <is>
          <t>FG6674N</t>
        </is>
      </c>
      <c r="F134" t="n">
        <v>11</v>
      </c>
      <c r="G134" t="n">
        <v>1</v>
      </c>
      <c r="H134" t="n">
        <v>3</v>
      </c>
      <c r="I134" t="n">
        <v>1</v>
      </c>
      <c r="J134" t="n">
        <v>1</v>
      </c>
      <c r="K134" t="n">
        <v>2</v>
      </c>
    </row>
    <row r="135">
      <c r="A135" t="n">
        <v>134</v>
      </c>
      <c r="B135" s="1" t="n">
        <v>45069</v>
      </c>
      <c r="C135" s="2" t="n">
        <v>0.5339351851851852</v>
      </c>
      <c r="D135">
        <f>'Identyfikacja'!D135</f>
        <v/>
      </c>
      <c r="E135" s="5" t="inlineStr">
        <is>
          <t>FSUJ809</t>
        </is>
      </c>
      <c r="F135" t="n">
        <v>7</v>
      </c>
      <c r="G135" t="n">
        <v>0</v>
      </c>
      <c r="I135" t="n">
        <v>1</v>
      </c>
      <c r="J135" t="n">
        <v>0</v>
      </c>
    </row>
    <row r="136">
      <c r="A136" t="n">
        <v>135</v>
      </c>
      <c r="B136" s="1" t="n">
        <v>45069</v>
      </c>
      <c r="C136" s="2" t="n">
        <v>0.5339467592592593</v>
      </c>
      <c r="D136">
        <f>'Identyfikacja'!D136</f>
        <v/>
      </c>
      <c r="E136" s="5" t="inlineStr">
        <is>
          <t>FZ7179S</t>
        </is>
      </c>
      <c r="F136" t="n">
        <v>7</v>
      </c>
      <c r="G136" t="n">
        <v>0</v>
      </c>
      <c r="I136" t="n">
        <v>1</v>
      </c>
      <c r="J136" t="n">
        <v>0</v>
      </c>
    </row>
    <row r="137">
      <c r="A137" t="n">
        <v>136</v>
      </c>
      <c r="B137" s="1" t="n">
        <v>45069</v>
      </c>
      <c r="C137" s="2" t="n">
        <v>0.5341550925925926</v>
      </c>
      <c r="D137">
        <f>'Identyfikacja'!D137</f>
        <v/>
      </c>
      <c r="E137" s="5" t="inlineStr">
        <is>
          <t>WND85235</t>
        </is>
      </c>
      <c r="F137" t="n">
        <v>9</v>
      </c>
      <c r="G137" t="n">
        <v>0</v>
      </c>
      <c r="I137" t="n">
        <v>5</v>
      </c>
      <c r="J137" t="n">
        <v>0</v>
      </c>
    </row>
    <row r="138">
      <c r="A138" t="n">
        <v>137</v>
      </c>
      <c r="B138" s="1" t="n">
        <v>45069</v>
      </c>
      <c r="C138" s="2" t="n">
        <v>0.5341782407407407</v>
      </c>
      <c r="D138">
        <f>'Identyfikacja'!D138</f>
        <v/>
      </c>
      <c r="E138" s="5" t="inlineStr">
        <is>
          <t>FSWNM24</t>
        </is>
      </c>
      <c r="F138" t="n">
        <v>7</v>
      </c>
      <c r="G138" t="n">
        <v>0</v>
      </c>
      <c r="I138" t="n">
        <v>1</v>
      </c>
      <c r="J138" t="n">
        <v>0</v>
      </c>
    </row>
    <row r="139">
      <c r="A139" t="n">
        <v>138</v>
      </c>
      <c r="B139" s="1" t="n">
        <v>45069</v>
      </c>
      <c r="C139" s="2" t="n">
        <v>0.5344791666666666</v>
      </c>
      <c r="D139">
        <f>'Identyfikacja'!D139</f>
        <v/>
      </c>
      <c r="E139" s="5" t="inlineStr">
        <is>
          <t>FZ3193S</t>
        </is>
      </c>
      <c r="F139" t="n">
        <v>3</v>
      </c>
      <c r="G139" t="n">
        <v>1</v>
      </c>
      <c r="H139" t="n">
        <v>3</v>
      </c>
      <c r="I139" t="n">
        <v>2</v>
      </c>
      <c r="J139" t="n">
        <v>1</v>
      </c>
      <c r="K139" t="n">
        <v>2</v>
      </c>
    </row>
    <row r="140">
      <c r="A140" t="n">
        <v>139</v>
      </c>
      <c r="B140" s="1" t="n">
        <v>45069</v>
      </c>
      <c r="C140" s="2" t="n">
        <v>0.5345023148148148</v>
      </c>
      <c r="D140">
        <f>'Identyfikacja'!D140</f>
        <v/>
      </c>
      <c r="E140" s="5" t="inlineStr">
        <is>
          <t>FZ6202S</t>
        </is>
      </c>
      <c r="F140" t="n">
        <v>3</v>
      </c>
      <c r="G140" t="n">
        <v>0</v>
      </c>
      <c r="I140" t="n">
        <v>2</v>
      </c>
      <c r="J140" t="n">
        <v>0</v>
      </c>
    </row>
    <row r="141">
      <c r="A141" t="n">
        <v>140</v>
      </c>
      <c r="B141" s="1" t="n">
        <v>45069</v>
      </c>
      <c r="C141" s="2" t="n">
        <v>0.5345138888888888</v>
      </c>
      <c r="D141">
        <f>'Identyfikacja'!D141</f>
        <v/>
      </c>
      <c r="E141" s="5" t="inlineStr">
        <is>
          <t>FSWNU16</t>
        </is>
      </c>
      <c r="F141" t="n">
        <v>7</v>
      </c>
      <c r="G141" t="n">
        <v>0</v>
      </c>
      <c r="I141" t="n">
        <v>1</v>
      </c>
      <c r="J141" t="n">
        <v>0</v>
      </c>
    </row>
    <row r="142">
      <c r="A142" t="n">
        <v>141</v>
      </c>
      <c r="B142" s="1" t="n">
        <v>45069</v>
      </c>
      <c r="C142" s="2" t="n">
        <v>0.5345949074074074</v>
      </c>
      <c r="D142">
        <f>'Identyfikacja'!D142</f>
        <v/>
      </c>
      <c r="E142" s="5" t="inlineStr">
        <is>
          <t>WJ9431J</t>
        </is>
      </c>
      <c r="F142" t="n">
        <v>7</v>
      </c>
      <c r="G142" t="n">
        <v>0</v>
      </c>
      <c r="I142" t="n">
        <v>1</v>
      </c>
      <c r="J142" t="n">
        <v>0</v>
      </c>
    </row>
    <row r="143">
      <c r="A143" t="n">
        <v>142</v>
      </c>
      <c r="B143" s="1" t="n">
        <v>45069</v>
      </c>
      <c r="C143" s="2" t="n">
        <v>0.5346064814814815</v>
      </c>
      <c r="D143">
        <f>'Identyfikacja'!D143</f>
        <v/>
      </c>
      <c r="E143" s="5" t="inlineStr">
        <is>
          <t>HFKS137</t>
        </is>
      </c>
      <c r="F143" t="n">
        <v>11</v>
      </c>
      <c r="G143" t="n">
        <v>0</v>
      </c>
      <c r="I143" t="n">
        <v>1</v>
      </c>
      <c r="J143" t="n">
        <v>0</v>
      </c>
    </row>
    <row r="144">
      <c r="A144" t="n">
        <v>143</v>
      </c>
      <c r="B144" s="1" t="n">
        <v>45069</v>
      </c>
      <c r="C144" s="2" t="n">
        <v>0.5346296296296297</v>
      </c>
      <c r="D144">
        <f>'Identyfikacja'!D144</f>
        <v/>
      </c>
      <c r="E144" s="5" t="inlineStr">
        <is>
          <t>FZ4786P</t>
        </is>
      </c>
      <c r="F144" t="n">
        <v>11</v>
      </c>
      <c r="G144" t="n">
        <v>1</v>
      </c>
      <c r="H144" t="n">
        <v>3</v>
      </c>
      <c r="I144" t="n">
        <v>1</v>
      </c>
      <c r="J144" t="n">
        <v>1</v>
      </c>
      <c r="K144" t="n">
        <v>2</v>
      </c>
    </row>
    <row r="145">
      <c r="A145" t="n">
        <v>144</v>
      </c>
      <c r="B145" s="1" t="n">
        <v>45069</v>
      </c>
      <c r="C145" s="2" t="n">
        <v>0.5348379629629629</v>
      </c>
      <c r="D145">
        <f>'Identyfikacja'!D145</f>
        <v/>
      </c>
      <c r="E145" s="5" t="inlineStr">
        <is>
          <t>NJ9253</t>
        </is>
      </c>
      <c r="F145" t="n">
        <v>9</v>
      </c>
      <c r="G145" t="n">
        <v>2</v>
      </c>
      <c r="H145" t="n">
        <v>9</v>
      </c>
      <c r="I145" t="n">
        <v>4</v>
      </c>
      <c r="J145" t="n">
        <v>2</v>
      </c>
      <c r="K145" t="n">
        <v>4</v>
      </c>
    </row>
    <row r="146">
      <c r="A146" t="n">
        <v>145</v>
      </c>
      <c r="B146" s="1" t="n">
        <v>45069</v>
      </c>
      <c r="C146" s="2" t="n">
        <v>0.5349305555555556</v>
      </c>
      <c r="D146">
        <f>'Identyfikacja'!D146</f>
        <v/>
      </c>
      <c r="E146" s="5" t="inlineStr">
        <is>
          <t>FSWEK15</t>
        </is>
      </c>
      <c r="F146" t="n">
        <v>7</v>
      </c>
      <c r="G146" t="n">
        <v>0</v>
      </c>
      <c r="I146" t="n">
        <v>1</v>
      </c>
      <c r="J146" t="n">
        <v>0</v>
      </c>
    </row>
    <row r="147">
      <c r="A147" t="n">
        <v>146</v>
      </c>
      <c r="B147" s="1" t="n">
        <v>45069</v>
      </c>
      <c r="C147" s="2" t="n">
        <v>0.5349768518518518</v>
      </c>
      <c r="D147">
        <f>'Identyfikacja'!D147</f>
        <v/>
      </c>
      <c r="E147" s="5" t="inlineStr">
        <is>
          <t>HPE744</t>
        </is>
      </c>
      <c r="F147" t="n">
        <v>7</v>
      </c>
      <c r="G147" t="n">
        <v>0</v>
      </c>
      <c r="I147" t="n">
        <v>1</v>
      </c>
      <c r="J147" t="n">
        <v>0</v>
      </c>
    </row>
    <row r="148">
      <c r="A148" t="n">
        <v>147</v>
      </c>
      <c r="B148" s="1" t="n">
        <v>45069</v>
      </c>
      <c r="C148" s="2" t="n">
        <v>0.5357986111111112</v>
      </c>
      <c r="D148">
        <f>'Identyfikacja'!D148</f>
        <v/>
      </c>
      <c r="E148" s="5" t="inlineStr">
        <is>
          <t>PSZ8082A</t>
        </is>
      </c>
      <c r="F148" t="n">
        <v>7</v>
      </c>
      <c r="G148" t="n">
        <v>0</v>
      </c>
      <c r="I148" t="n">
        <v>1</v>
      </c>
      <c r="J148" t="n">
        <v>0</v>
      </c>
    </row>
    <row r="149">
      <c r="A149" t="n">
        <v>148</v>
      </c>
      <c r="B149" s="1" t="n">
        <v>45069</v>
      </c>
      <c r="C149" s="2" t="n">
        <v>0.5358564814814815</v>
      </c>
      <c r="D149">
        <f>'Identyfikacja'!D149</f>
        <v/>
      </c>
      <c r="E149" s="5" t="inlineStr">
        <is>
          <t>FG6535M</t>
        </is>
      </c>
      <c r="F149" t="n">
        <v>9</v>
      </c>
      <c r="G149" t="n">
        <v>1</v>
      </c>
      <c r="H149" t="n">
        <v>8</v>
      </c>
      <c r="I149" t="n">
        <v>5</v>
      </c>
      <c r="J149" t="n">
        <v>1</v>
      </c>
      <c r="K149" t="n">
        <v>6</v>
      </c>
    </row>
    <row r="150">
      <c r="A150" t="n">
        <v>149</v>
      </c>
      <c r="B150" s="1" t="n">
        <v>45069</v>
      </c>
      <c r="C150" s="2" t="n">
        <v>0.5358680555555555</v>
      </c>
      <c r="D150">
        <f>'Identyfikacja'!D150</f>
        <v/>
      </c>
      <c r="E150" s="5" t="inlineStr">
        <is>
          <t>FSWMU69</t>
        </is>
      </c>
      <c r="F150" t="n">
        <v>7</v>
      </c>
      <c r="G150" t="n">
        <v>0</v>
      </c>
      <c r="I150" t="n">
        <v>1</v>
      </c>
      <c r="J150" t="n">
        <v>0</v>
      </c>
    </row>
    <row r="151">
      <c r="A151" t="n">
        <v>150</v>
      </c>
      <c r="B151" s="1" t="n">
        <v>45069</v>
      </c>
      <c r="C151" s="2" t="n">
        <v>0.5360185185185186</v>
      </c>
      <c r="D151">
        <f>'Identyfikacja'!D151</f>
        <v/>
      </c>
      <c r="E151" s="5" t="inlineStr">
        <is>
          <t>FSWRC54</t>
        </is>
      </c>
      <c r="F151" t="n">
        <v>7</v>
      </c>
      <c r="G151" t="n">
        <v>0</v>
      </c>
      <c r="I151" t="n">
        <v>1</v>
      </c>
      <c r="J151" t="n">
        <v>0</v>
      </c>
    </row>
    <row r="152">
      <c r="A152" t="n">
        <v>151</v>
      </c>
      <c r="B152" s="1" t="n">
        <v>45069</v>
      </c>
      <c r="C152" s="2" t="n">
        <v>0.5360763888888889</v>
      </c>
      <c r="D152">
        <f>'Identyfikacja'!D152</f>
        <v/>
      </c>
      <c r="E152" s="5" t="inlineStr">
        <is>
          <t>FSWGT57</t>
        </is>
      </c>
      <c r="F152" t="n">
        <v>11</v>
      </c>
      <c r="G152" t="n">
        <v>1</v>
      </c>
      <c r="H152" t="n">
        <v>7</v>
      </c>
      <c r="I152" t="n">
        <v>1</v>
      </c>
      <c r="J152" t="n">
        <v>0</v>
      </c>
    </row>
    <row r="153">
      <c r="A153" t="n">
        <v>152</v>
      </c>
      <c r="B153" s="1" t="n">
        <v>45069</v>
      </c>
      <c r="C153" s="2" t="n">
        <v>0.536087962962963</v>
      </c>
      <c r="D153">
        <f>'Identyfikacja'!D153</f>
        <v/>
      </c>
      <c r="E153" s="5" t="inlineStr">
        <is>
          <t>FSWRM80</t>
        </is>
      </c>
      <c r="F153" t="n">
        <v>7</v>
      </c>
      <c r="G153" t="n">
        <v>0</v>
      </c>
      <c r="I153" t="n">
        <v>1</v>
      </c>
      <c r="J153" t="n">
        <v>0</v>
      </c>
    </row>
    <row r="154">
      <c r="A154" t="n">
        <v>153</v>
      </c>
      <c r="B154" s="1" t="n">
        <v>45069</v>
      </c>
      <c r="C154" s="2" t="n">
        <v>0.5363425925925925</v>
      </c>
      <c r="D154">
        <f>'Identyfikacja'!D154</f>
        <v/>
      </c>
      <c r="E154" s="5" t="inlineStr">
        <is>
          <t>PLE04690</t>
        </is>
      </c>
      <c r="F154" t="n">
        <v>9</v>
      </c>
      <c r="G154" t="n">
        <v>0</v>
      </c>
      <c r="I154" t="n">
        <v>5</v>
      </c>
      <c r="J154" t="n">
        <v>0</v>
      </c>
    </row>
    <row r="155">
      <c r="A155" t="n">
        <v>154</v>
      </c>
      <c r="B155" s="1" t="n">
        <v>45069</v>
      </c>
      <c r="C155" s="2" t="n">
        <v>0.5363773148148148</v>
      </c>
      <c r="D155">
        <f>'Identyfikacja'!D155</f>
        <v/>
      </c>
      <c r="E155" s="5" t="inlineStr">
        <is>
          <t>FSWNY62</t>
        </is>
      </c>
      <c r="F155" t="n">
        <v>7</v>
      </c>
      <c r="G155" t="n">
        <v>0</v>
      </c>
      <c r="I155" t="n">
        <v>1</v>
      </c>
      <c r="J155" t="n">
        <v>0</v>
      </c>
    </row>
    <row r="156">
      <c r="A156" t="n">
        <v>155</v>
      </c>
      <c r="B156" s="1" t="n">
        <v>45069</v>
      </c>
      <c r="C156" s="2" t="n">
        <v>0.5365162037037037</v>
      </c>
      <c r="D156">
        <f>'Identyfikacja'!D156</f>
        <v/>
      </c>
      <c r="E156" s="5" t="inlineStr">
        <is>
          <t>WD1534S</t>
        </is>
      </c>
      <c r="F156" t="n">
        <v>9</v>
      </c>
      <c r="G156" t="n">
        <v>0</v>
      </c>
      <c r="I156" t="n">
        <v>4</v>
      </c>
      <c r="J156" t="n">
        <v>0</v>
      </c>
    </row>
    <row r="157">
      <c r="A157" t="n">
        <v>156</v>
      </c>
      <c r="B157" s="1" t="n">
        <v>45069</v>
      </c>
      <c r="C157" s="2" t="n">
        <v>0.5366087962962963</v>
      </c>
      <c r="D157">
        <f>'Identyfikacja'!D157</f>
        <v/>
      </c>
      <c r="E157" s="5" t="inlineStr">
        <is>
          <t>PGS40053</t>
        </is>
      </c>
      <c r="F157" t="n">
        <v>3</v>
      </c>
      <c r="G157" t="n">
        <v>2</v>
      </c>
      <c r="H157" t="n">
        <v>3</v>
      </c>
      <c r="I157" t="n">
        <v>2</v>
      </c>
      <c r="J157" t="n">
        <v>2</v>
      </c>
      <c r="K157" t="n">
        <v>2</v>
      </c>
    </row>
    <row r="158">
      <c r="A158" t="n">
        <v>157</v>
      </c>
      <c r="B158" s="1" t="n">
        <v>45069</v>
      </c>
      <c r="C158" s="2" t="n">
        <v>0.5366203703703704</v>
      </c>
      <c r="D158">
        <f>'Identyfikacja'!D158</f>
        <v/>
      </c>
      <c r="E158" s="5" t="inlineStr">
        <is>
          <t>PZ015TG</t>
        </is>
      </c>
      <c r="F158" t="n">
        <v>7</v>
      </c>
      <c r="G158" t="n">
        <v>0</v>
      </c>
      <c r="I158" t="n">
        <v>1</v>
      </c>
      <c r="J158" t="n">
        <v>0</v>
      </c>
    </row>
    <row r="159">
      <c r="A159" t="n">
        <v>158</v>
      </c>
      <c r="B159" s="1" t="n">
        <v>45069</v>
      </c>
      <c r="C159" s="2" t="n">
        <v>0.5366898148148148</v>
      </c>
      <c r="D159">
        <f>'Identyfikacja'!D159</f>
        <v/>
      </c>
      <c r="E159" s="5" t="inlineStr">
        <is>
          <t>WGM6628A</t>
        </is>
      </c>
      <c r="F159" t="n">
        <v>9</v>
      </c>
      <c r="G159" t="n">
        <v>0</v>
      </c>
      <c r="I159" t="n">
        <v>4</v>
      </c>
      <c r="J159" t="n">
        <v>0</v>
      </c>
    </row>
    <row r="160">
      <c r="A160" t="n">
        <v>159</v>
      </c>
      <c r="B160" s="1" t="n">
        <v>45069</v>
      </c>
      <c r="C160" s="2" t="n">
        <v>0.5370486111111111</v>
      </c>
      <c r="D160">
        <f>'Identyfikacja'!D160</f>
        <v/>
      </c>
      <c r="E160" s="5" t="inlineStr">
        <is>
          <t>FSL263CC</t>
        </is>
      </c>
      <c r="F160" t="n">
        <v>2</v>
      </c>
      <c r="G160" t="n">
        <v>2</v>
      </c>
      <c r="H160" t="n">
        <v>2</v>
      </c>
      <c r="I160" t="n">
        <v>1</v>
      </c>
      <c r="J160" t="n">
        <v>2</v>
      </c>
      <c r="K160" t="n">
        <v>1</v>
      </c>
    </row>
    <row r="161">
      <c r="A161" t="n">
        <v>160</v>
      </c>
      <c r="B161" s="1" t="n">
        <v>45069</v>
      </c>
      <c r="C161" s="2" t="n">
        <v>0.5370833333333334</v>
      </c>
      <c r="D161">
        <f>'Identyfikacja'!D161</f>
        <v/>
      </c>
      <c r="E161" s="5" t="inlineStr">
        <is>
          <t>NO7358X</t>
        </is>
      </c>
      <c r="F161" t="n">
        <v>9</v>
      </c>
      <c r="G161" t="n">
        <v>0</v>
      </c>
      <c r="I161" t="n">
        <v>4</v>
      </c>
      <c r="J161" t="n">
        <v>0</v>
      </c>
    </row>
    <row r="162">
      <c r="A162" t="n">
        <v>161</v>
      </c>
      <c r="B162" s="1" t="n">
        <v>45069</v>
      </c>
      <c r="C162" s="2" t="n">
        <v>0.5371064814814814</v>
      </c>
      <c r="D162">
        <f>'Identyfikacja'!D162</f>
        <v/>
      </c>
      <c r="E162" s="5" t="inlineStr">
        <is>
          <t>WML24860</t>
        </is>
      </c>
      <c r="F162" t="n">
        <v>7</v>
      </c>
      <c r="G162" t="n">
        <v>0</v>
      </c>
      <c r="I162" t="n">
        <v>1</v>
      </c>
      <c r="J162" t="n">
        <v>0</v>
      </c>
    </row>
    <row r="163">
      <c r="A163" t="n">
        <v>162</v>
      </c>
      <c r="B163" s="1" t="n">
        <v>45069</v>
      </c>
      <c r="C163" s="2" t="n">
        <v>0.5371180555555556</v>
      </c>
      <c r="D163">
        <f>'Identyfikacja'!D163</f>
        <v/>
      </c>
      <c r="E163" s="5" t="inlineStr">
        <is>
          <t>FSWCL64</t>
        </is>
      </c>
      <c r="F163" t="n">
        <v>7</v>
      </c>
      <c r="G163" t="n">
        <v>0</v>
      </c>
      <c r="I163" t="n">
        <v>1</v>
      </c>
      <c r="J163" t="n">
        <v>0</v>
      </c>
    </row>
    <row r="164">
      <c r="A164" t="n">
        <v>163</v>
      </c>
      <c r="B164" s="1" t="n">
        <v>45069</v>
      </c>
      <c r="C164" s="2" t="n">
        <v>0.5375115740740741</v>
      </c>
      <c r="D164">
        <f>'Identyfikacja'!D164</f>
        <v/>
      </c>
      <c r="E164" s="5" t="inlineStr">
        <is>
          <t>FSWGJ75</t>
        </is>
      </c>
      <c r="F164" t="n">
        <v>7</v>
      </c>
      <c r="G164" t="n">
        <v>0</v>
      </c>
      <c r="I164" t="n">
        <v>1</v>
      </c>
      <c r="J164" t="n">
        <v>0</v>
      </c>
    </row>
    <row r="165">
      <c r="A165" t="n">
        <v>164</v>
      </c>
      <c r="B165" s="1" t="n">
        <v>45069</v>
      </c>
      <c r="C165" s="2" t="n">
        <v>0.5375231481481482</v>
      </c>
      <c r="D165">
        <f>'Identyfikacja'!D165</f>
        <v/>
      </c>
      <c r="E165" s="5" t="inlineStr">
        <is>
          <t>FSU35636</t>
        </is>
      </c>
      <c r="F165" t="n">
        <v>7</v>
      </c>
      <c r="G165" t="n">
        <v>0</v>
      </c>
      <c r="I165" t="n">
        <v>1</v>
      </c>
      <c r="J165" t="n">
        <v>0</v>
      </c>
    </row>
    <row r="166">
      <c r="A166" t="n">
        <v>165</v>
      </c>
      <c r="B166" s="1" t="n">
        <v>45069</v>
      </c>
      <c r="C166" s="2" t="n">
        <v>0.5375347222222222</v>
      </c>
      <c r="D166">
        <f>'Identyfikacja'!D166</f>
        <v/>
      </c>
      <c r="E166" s="5" t="inlineStr">
        <is>
          <t>FSW83RS</t>
        </is>
      </c>
      <c r="F166" t="n">
        <v>7</v>
      </c>
      <c r="G166" t="n">
        <v>0</v>
      </c>
      <c r="I166" t="n">
        <v>1</v>
      </c>
      <c r="J166" t="n">
        <v>0</v>
      </c>
    </row>
    <row r="167">
      <c r="A167" t="n">
        <v>166</v>
      </c>
      <c r="B167" s="1" t="n">
        <v>45069</v>
      </c>
      <c r="C167" s="2" t="n">
        <v>0.5375694444444444</v>
      </c>
      <c r="D167">
        <f>'Identyfikacja'!D167</f>
        <v/>
      </c>
      <c r="E167" s="5" t="inlineStr">
        <is>
          <t>PO5SP25</t>
        </is>
      </c>
      <c r="F167" t="n">
        <v>3</v>
      </c>
      <c r="G167" t="n">
        <v>0</v>
      </c>
      <c r="I167" t="n">
        <v>2</v>
      </c>
      <c r="J167" t="n">
        <v>0</v>
      </c>
    </row>
    <row r="168">
      <c r="A168" t="n">
        <v>167</v>
      </c>
      <c r="B168" s="1" t="n">
        <v>45069</v>
      </c>
      <c r="C168" s="2" t="n">
        <v>0.5376851851851852</v>
      </c>
      <c r="D168">
        <f>'Identyfikacja'!D168</f>
        <v/>
      </c>
      <c r="E168" s="5" t="inlineStr">
        <is>
          <t>CT5064X</t>
        </is>
      </c>
      <c r="F168" t="n">
        <v>6</v>
      </c>
      <c r="G168" t="inlineStr">
        <is>
          <t>x</t>
        </is>
      </c>
      <c r="I168" t="n">
        <v>8</v>
      </c>
      <c r="J168" t="inlineStr">
        <is>
          <t>x</t>
        </is>
      </c>
    </row>
    <row r="169">
      <c r="A169" t="n">
        <v>168</v>
      </c>
      <c r="B169" s="1" t="n">
        <v>45069</v>
      </c>
      <c r="C169" s="2" t="n">
        <v>0.5381481481481482</v>
      </c>
      <c r="D169">
        <f>'Identyfikacja'!D169</f>
        <v/>
      </c>
      <c r="E169" s="5" t="inlineStr">
        <is>
          <t>FZ0016P</t>
        </is>
      </c>
      <c r="F169" t="n">
        <v>7</v>
      </c>
      <c r="G169" t="n">
        <v>0</v>
      </c>
      <c r="I169" t="n">
        <v>1</v>
      </c>
      <c r="J169" t="n">
        <v>0</v>
      </c>
    </row>
    <row r="170">
      <c r="A170" t="n">
        <v>169</v>
      </c>
      <c r="B170" s="1" t="n">
        <v>45069</v>
      </c>
      <c r="C170" s="2" t="n">
        <v>0.5387268518518519</v>
      </c>
      <c r="D170">
        <f>'Identyfikacja'!D170</f>
        <v/>
      </c>
      <c r="E170" s="5" t="inlineStr">
        <is>
          <t>PO1WM29</t>
        </is>
      </c>
      <c r="F170" t="n">
        <v>2</v>
      </c>
      <c r="G170" t="n">
        <v>0</v>
      </c>
      <c r="I170" t="n">
        <v>1</v>
      </c>
      <c r="J170" t="n">
        <v>0</v>
      </c>
    </row>
    <row r="171">
      <c r="A171" t="n">
        <v>170</v>
      </c>
      <c r="B171" s="1" t="n">
        <v>45069</v>
      </c>
      <c r="C171" s="2" t="n">
        <v>0.5388078703703704</v>
      </c>
      <c r="D171">
        <f>'Identyfikacja'!D171</f>
        <v/>
      </c>
      <c r="E171" s="5" t="inlineStr">
        <is>
          <t>SK179SC</t>
        </is>
      </c>
      <c r="F171" t="n">
        <v>11</v>
      </c>
      <c r="G171" t="n">
        <v>0</v>
      </c>
      <c r="I171" t="n">
        <v>1</v>
      </c>
      <c r="J171" t="n">
        <v>0</v>
      </c>
    </row>
    <row r="172">
      <c r="A172" t="n">
        <v>171</v>
      </c>
      <c r="B172" s="1" t="n">
        <v>45069</v>
      </c>
      <c r="C172" s="2" t="n">
        <v>0.5388657407407408</v>
      </c>
      <c r="D172">
        <f>'Identyfikacja'!D172</f>
        <v/>
      </c>
      <c r="E172" s="5" t="inlineStr">
        <is>
          <t>PGN089JY</t>
        </is>
      </c>
      <c r="F172" t="n">
        <v>9</v>
      </c>
      <c r="G172" t="n">
        <v>0</v>
      </c>
      <c r="I172" t="n">
        <v>5</v>
      </c>
      <c r="J172" t="n">
        <v>0</v>
      </c>
    </row>
    <row r="173">
      <c r="A173" t="n">
        <v>172</v>
      </c>
      <c r="B173" s="1" t="n">
        <v>45069</v>
      </c>
      <c r="C173" s="2" t="n">
        <v>0.5393865740740741</v>
      </c>
      <c r="D173">
        <f>'Identyfikacja'!D173</f>
        <v/>
      </c>
      <c r="E173" s="5" t="inlineStr">
        <is>
          <t>FSWCS11</t>
        </is>
      </c>
      <c r="F173" t="n">
        <v>7</v>
      </c>
      <c r="G173" t="n">
        <v>0</v>
      </c>
      <c r="I173" t="n">
        <v>1</v>
      </c>
      <c r="J173" t="n">
        <v>0</v>
      </c>
    </row>
    <row r="174">
      <c r="A174" t="n">
        <v>173</v>
      </c>
      <c r="B174" s="1" t="n">
        <v>45069</v>
      </c>
      <c r="C174" s="2" t="n">
        <v>0.5393865740740741</v>
      </c>
      <c r="D174">
        <f>'Identyfikacja'!D174</f>
        <v/>
      </c>
      <c r="E174" s="5" t="inlineStr">
        <is>
          <t>FSD81671</t>
        </is>
      </c>
      <c r="F174" t="n">
        <v>7</v>
      </c>
      <c r="G174" t="n">
        <v>0</v>
      </c>
      <c r="I174" t="n">
        <v>1</v>
      </c>
      <c r="J174" t="n">
        <v>0</v>
      </c>
    </row>
    <row r="175">
      <c r="A175" t="n">
        <v>174</v>
      </c>
      <c r="B175" s="1" t="n">
        <v>45069</v>
      </c>
      <c r="C175" s="2" t="n">
        <v>0.5394097222222223</v>
      </c>
      <c r="D175">
        <f>'Identyfikacja'!D175</f>
        <v/>
      </c>
      <c r="E175" s="5" t="inlineStr">
        <is>
          <t>FZ0312E</t>
        </is>
      </c>
      <c r="F175" t="n">
        <v>7</v>
      </c>
      <c r="G175" t="n">
        <v>1</v>
      </c>
      <c r="H175" t="n">
        <v>11</v>
      </c>
      <c r="I175" t="n">
        <v>1</v>
      </c>
      <c r="J175" t="n">
        <v>1</v>
      </c>
      <c r="K175" t="n">
        <v>1</v>
      </c>
    </row>
    <row r="176">
      <c r="A176" t="n">
        <v>175</v>
      </c>
      <c r="B176" s="1" t="n">
        <v>45069</v>
      </c>
      <c r="C176" s="2" t="n">
        <v>0.5394328703703704</v>
      </c>
      <c r="D176">
        <f>'Identyfikacja'!D176</f>
        <v/>
      </c>
      <c r="E176" s="5" t="inlineStr">
        <is>
          <t>FSL481AA</t>
        </is>
      </c>
      <c r="F176" t="n">
        <v>7</v>
      </c>
      <c r="G176" t="n">
        <v>1</v>
      </c>
      <c r="H176" t="n">
        <v>11</v>
      </c>
      <c r="I176" t="n">
        <v>1</v>
      </c>
      <c r="J176" t="n">
        <v>0</v>
      </c>
    </row>
    <row r="177">
      <c r="A177" t="n">
        <v>176</v>
      </c>
      <c r="B177" s="1" t="n">
        <v>45069</v>
      </c>
      <c r="C177" s="2" t="n">
        <v>0.539537037037037</v>
      </c>
      <c r="D177">
        <f>'Identyfikacja'!D177</f>
        <v/>
      </c>
      <c r="E177" s="5" t="inlineStr">
        <is>
          <t>FZ6127P</t>
        </is>
      </c>
      <c r="F177" t="n">
        <v>7</v>
      </c>
      <c r="G177" t="n">
        <v>0</v>
      </c>
      <c r="I177" t="n">
        <v>1</v>
      </c>
      <c r="J177" t="n">
        <v>0</v>
      </c>
    </row>
    <row r="178">
      <c r="A178" t="n">
        <v>177</v>
      </c>
      <c r="B178" s="1" t="n">
        <v>45069</v>
      </c>
      <c r="C178" s="2" t="n">
        <v>0.5396412037037037</v>
      </c>
      <c r="D178">
        <f>'Identyfikacja'!D178</f>
        <v/>
      </c>
      <c r="E178" s="5" t="inlineStr">
        <is>
          <t>PTU8081F</t>
        </is>
      </c>
      <c r="F178" t="n">
        <v>9</v>
      </c>
      <c r="G178" t="n">
        <v>0</v>
      </c>
      <c r="I178" t="n">
        <v>5</v>
      </c>
      <c r="J178" t="n">
        <v>0</v>
      </c>
    </row>
    <row r="179">
      <c r="A179" t="n">
        <v>178</v>
      </c>
      <c r="B179" s="1" t="n">
        <v>45069</v>
      </c>
      <c r="C179" s="2" t="n">
        <v>0.5398495370370371</v>
      </c>
      <c r="D179">
        <f>'Identyfikacja'!D179</f>
        <v/>
      </c>
      <c r="E179" s="5" t="inlineStr">
        <is>
          <t>KOHH152</t>
        </is>
      </c>
      <c r="F179" t="n">
        <v>9</v>
      </c>
      <c r="G179" t="n">
        <v>0</v>
      </c>
      <c r="I179" t="n">
        <v>5</v>
      </c>
      <c r="J179" t="n">
        <v>0</v>
      </c>
    </row>
    <row r="180">
      <c r="A180" t="n">
        <v>179</v>
      </c>
      <c r="B180" s="1" t="n">
        <v>45069</v>
      </c>
      <c r="C180" s="2" t="n">
        <v>0.5399189814814814</v>
      </c>
      <c r="D180">
        <f>'Identyfikacja'!D180</f>
        <v/>
      </c>
      <c r="E180" s="5" t="inlineStr">
        <is>
          <t>FSW68NA</t>
        </is>
      </c>
      <c r="F180" t="n">
        <v>7</v>
      </c>
      <c r="G180" t="n">
        <v>0</v>
      </c>
      <c r="I180" t="n">
        <v>1</v>
      </c>
      <c r="J180" t="n">
        <v>0</v>
      </c>
    </row>
    <row r="181">
      <c r="A181" t="n">
        <v>180</v>
      </c>
      <c r="B181" s="1" t="n">
        <v>45069</v>
      </c>
      <c r="C181" s="2" t="n">
        <v>0.5406365740740741</v>
      </c>
      <c r="D181">
        <f>'Identyfikacja'!D181</f>
        <v/>
      </c>
      <c r="E181" s="5" t="inlineStr">
        <is>
          <t>FSU32868</t>
        </is>
      </c>
      <c r="F181" t="n">
        <v>7</v>
      </c>
      <c r="G181" t="n">
        <v>0</v>
      </c>
      <c r="I181" t="n">
        <v>1</v>
      </c>
      <c r="J181" t="n">
        <v>0</v>
      </c>
    </row>
    <row r="182">
      <c r="A182" t="n">
        <v>181</v>
      </c>
      <c r="B182" s="1" t="n">
        <v>45069</v>
      </c>
      <c r="C182" s="2" t="n">
        <v>0.5406481481481481</v>
      </c>
      <c r="D182">
        <f>'Identyfikacja'!D182</f>
        <v/>
      </c>
      <c r="E182" s="5" t="inlineStr">
        <is>
          <t>FSWAX97</t>
        </is>
      </c>
      <c r="F182" t="n">
        <v>7</v>
      </c>
      <c r="G182" t="n">
        <v>1</v>
      </c>
      <c r="H182" t="n">
        <v>11</v>
      </c>
      <c r="I182" t="n">
        <v>1</v>
      </c>
      <c r="J182" t="n">
        <v>0</v>
      </c>
    </row>
    <row r="183">
      <c r="A183" t="n">
        <v>182</v>
      </c>
      <c r="B183" s="1" t="n">
        <v>45069</v>
      </c>
      <c r="C183" s="2" t="n">
        <v>0.540775462962963</v>
      </c>
      <c r="D183">
        <f>'Identyfikacja'!D183</f>
        <v/>
      </c>
      <c r="E183" s="5" t="inlineStr">
        <is>
          <t>SC86566</t>
        </is>
      </c>
      <c r="F183" t="n">
        <v>7</v>
      </c>
      <c r="G183" t="n">
        <v>0</v>
      </c>
      <c r="I183" t="n">
        <v>1</v>
      </c>
      <c r="J183" t="n">
        <v>0</v>
      </c>
    </row>
    <row r="184">
      <c r="A184" t="n">
        <v>183</v>
      </c>
      <c r="B184" s="1" t="n">
        <v>45069</v>
      </c>
      <c r="C184" s="2" t="n">
        <v>0.540787037037037</v>
      </c>
      <c r="D184">
        <f>'Identyfikacja'!D184</f>
        <v/>
      </c>
      <c r="E184" s="5" t="inlineStr">
        <is>
          <t>FSU36904</t>
        </is>
      </c>
      <c r="F184" t="n">
        <v>7</v>
      </c>
      <c r="G184" t="n">
        <v>0</v>
      </c>
      <c r="I184" t="n">
        <v>1</v>
      </c>
      <c r="J184" t="n">
        <v>0</v>
      </c>
    </row>
    <row r="185">
      <c r="A185" t="n">
        <v>184</v>
      </c>
      <c r="B185" s="1" t="n">
        <v>45069</v>
      </c>
      <c r="C185" s="2" t="n">
        <v>0.5412268518518518</v>
      </c>
      <c r="D185">
        <f>'Identyfikacja'!D185</f>
        <v/>
      </c>
      <c r="E185" s="5" t="inlineStr">
        <is>
          <t>PO5FE44</t>
        </is>
      </c>
      <c r="F185" t="n">
        <v>9</v>
      </c>
      <c r="G185" t="n">
        <v>0</v>
      </c>
      <c r="I185" t="n">
        <v>4</v>
      </c>
      <c r="J185" t="n">
        <v>0</v>
      </c>
    </row>
    <row r="186">
      <c r="A186" t="n">
        <v>185</v>
      </c>
      <c r="B186" s="1" t="n">
        <v>45069</v>
      </c>
      <c r="C186" s="2" t="n">
        <v>0.5413310185185185</v>
      </c>
      <c r="D186">
        <f>'Identyfikacja'!D186</f>
        <v/>
      </c>
      <c r="E186" s="5" t="inlineStr">
        <is>
          <t>WPL32455</t>
        </is>
      </c>
      <c r="F186" t="n">
        <v>9</v>
      </c>
      <c r="G186" t="n">
        <v>0</v>
      </c>
      <c r="I186" t="n">
        <v>4</v>
      </c>
      <c r="J186" t="n">
        <v>0</v>
      </c>
    </row>
    <row r="187">
      <c r="A187" t="n">
        <v>186</v>
      </c>
      <c r="B187" s="1" t="n">
        <v>45069</v>
      </c>
      <c r="C187" s="2" t="n">
        <v>0.5416087962962963</v>
      </c>
      <c r="D187">
        <f>'Identyfikacja'!D187</f>
        <v/>
      </c>
      <c r="E187" s="5" t="inlineStr">
        <is>
          <t>FSWHF86</t>
        </is>
      </c>
      <c r="F187" t="n">
        <v>7</v>
      </c>
      <c r="G187" t="n">
        <v>0</v>
      </c>
      <c r="I187" t="n">
        <v>1</v>
      </c>
      <c r="J187" t="n">
        <v>0</v>
      </c>
    </row>
    <row r="188">
      <c r="A188" t="n">
        <v>187</v>
      </c>
      <c r="B188" s="1" t="n">
        <v>45069</v>
      </c>
      <c r="C188" s="2" t="n">
        <v>0.5416666666666666</v>
      </c>
      <c r="D188">
        <f>'Identyfikacja'!D188</f>
        <v/>
      </c>
      <c r="E188" s="5" t="inlineStr">
        <is>
          <t>WGM8293F</t>
        </is>
      </c>
      <c r="F188" t="n">
        <v>9</v>
      </c>
      <c r="G188" t="n">
        <v>0</v>
      </c>
      <c r="I188" t="n">
        <v>5</v>
      </c>
      <c r="J188" t="n">
        <v>0</v>
      </c>
    </row>
    <row r="189">
      <c r="A189" t="n">
        <v>188</v>
      </c>
      <c r="B189" s="1" t="n">
        <v>45069</v>
      </c>
      <c r="C189" s="2" t="n">
        <v>0.541712962962963</v>
      </c>
      <c r="D189">
        <f>'Identyfikacja'!D189</f>
        <v/>
      </c>
      <c r="E189" s="5" t="inlineStr">
        <is>
          <t>PO4PP74</t>
        </is>
      </c>
      <c r="F189" t="n">
        <v>7</v>
      </c>
      <c r="G189" t="n">
        <v>0</v>
      </c>
      <c r="I189" t="n">
        <v>1</v>
      </c>
      <c r="J189" t="n">
        <v>0</v>
      </c>
    </row>
    <row r="190">
      <c r="A190" t="n">
        <v>189</v>
      </c>
      <c r="B190" s="1" t="n">
        <v>45069</v>
      </c>
      <c r="C190" s="2" t="n">
        <v>0.5417361111111111</v>
      </c>
      <c r="D190">
        <f>'Identyfikacja'!D190</f>
        <v/>
      </c>
      <c r="E190" s="5" t="inlineStr">
        <is>
          <t>PGN998JM</t>
        </is>
      </c>
      <c r="F190" t="n">
        <v>7</v>
      </c>
      <c r="G190" t="n">
        <v>0</v>
      </c>
      <c r="I190" t="n">
        <v>1</v>
      </c>
      <c r="J190" t="n">
        <v>0</v>
      </c>
    </row>
    <row r="191">
      <c r="A191" t="n">
        <v>190</v>
      </c>
      <c r="B191" s="1" t="n">
        <v>45069</v>
      </c>
      <c r="C191" s="2" t="n">
        <v>0.541863425925926</v>
      </c>
      <c r="D191">
        <f>'Identyfikacja'!D191</f>
        <v/>
      </c>
      <c r="E191" s="5" t="inlineStr">
        <is>
          <t>G9KALA</t>
        </is>
      </c>
      <c r="F191" t="n">
        <v>9</v>
      </c>
      <c r="G191" t="n">
        <v>0</v>
      </c>
      <c r="I191" t="n">
        <v>4</v>
      </c>
      <c r="J191" t="n">
        <v>0</v>
      </c>
    </row>
    <row r="192">
      <c r="A192" t="n">
        <v>191</v>
      </c>
      <c r="B192" s="1" t="n">
        <v>45069</v>
      </c>
      <c r="C192" s="2" t="n">
        <v>0.5423611111111111</v>
      </c>
      <c r="D192">
        <f>'Identyfikacja'!D192</f>
        <v/>
      </c>
      <c r="E192" s="5" t="inlineStr">
        <is>
          <t>CG2398F</t>
        </is>
      </c>
      <c r="F192" t="n">
        <v>9</v>
      </c>
      <c r="G192" t="n">
        <v>0</v>
      </c>
      <c r="I192" t="n">
        <v>4</v>
      </c>
      <c r="J192" t="n">
        <v>0</v>
      </c>
    </row>
    <row r="193">
      <c r="A193" t="n">
        <v>192</v>
      </c>
      <c r="B193" s="1" t="n">
        <v>45069</v>
      </c>
      <c r="C193" s="2" t="n">
        <v>0.5424305555555555</v>
      </c>
      <c r="D193">
        <f>'Identyfikacja'!D193</f>
        <v/>
      </c>
      <c r="E193" s="5" t="inlineStr">
        <is>
          <t>CIN9047E</t>
        </is>
      </c>
      <c r="F193" t="n">
        <v>7</v>
      </c>
      <c r="G193" t="n">
        <v>0</v>
      </c>
      <c r="I193" t="n">
        <v>1</v>
      </c>
      <c r="J193" t="n">
        <v>0</v>
      </c>
    </row>
    <row r="194">
      <c r="A194" t="n">
        <v>193</v>
      </c>
      <c r="B194" s="1" t="n">
        <v>45069</v>
      </c>
      <c r="C194" s="2" t="n">
        <v>0.542511574074074</v>
      </c>
      <c r="D194">
        <f>'Identyfikacja'!D194</f>
        <v/>
      </c>
      <c r="E194" s="5" t="inlineStr">
        <is>
          <t>PO3MG74</t>
        </is>
      </c>
      <c r="F194" t="n">
        <v>9</v>
      </c>
      <c r="G194" t="n">
        <v>0</v>
      </c>
      <c r="I194" t="n">
        <v>5</v>
      </c>
      <c r="J194" t="n">
        <v>0</v>
      </c>
    </row>
    <row r="195">
      <c r="A195" t="n">
        <v>194</v>
      </c>
      <c r="B195" s="1" t="n">
        <v>45069</v>
      </c>
      <c r="C195" s="2" t="n">
        <v>0.5428125</v>
      </c>
      <c r="D195">
        <f>'Identyfikacja'!D195</f>
        <v/>
      </c>
      <c r="E195" s="5" t="inlineStr">
        <is>
          <t>DLE45900</t>
        </is>
      </c>
      <c r="F195" t="n">
        <v>9</v>
      </c>
      <c r="G195" t="n">
        <v>0</v>
      </c>
      <c r="I195" t="n">
        <v>5</v>
      </c>
      <c r="J195" t="n">
        <v>0</v>
      </c>
    </row>
    <row r="196">
      <c r="A196" t="n">
        <v>195</v>
      </c>
      <c r="B196" s="1" t="n">
        <v>45069</v>
      </c>
      <c r="C196" s="2" t="n">
        <v>0.5428703703703703</v>
      </c>
      <c r="D196">
        <f>'Identyfikacja'!D196</f>
        <v/>
      </c>
      <c r="E196" s="5" t="inlineStr">
        <is>
          <t>SB375CJ</t>
        </is>
      </c>
      <c r="F196" t="n">
        <v>9</v>
      </c>
      <c r="G196" t="n">
        <v>1</v>
      </c>
      <c r="H196" t="n">
        <v>8</v>
      </c>
      <c r="I196" t="n">
        <v>5</v>
      </c>
      <c r="J196" t="n">
        <v>1</v>
      </c>
      <c r="K196" t="n">
        <v>6</v>
      </c>
    </row>
    <row r="197">
      <c r="A197" t="n">
        <v>196</v>
      </c>
      <c r="B197" s="1" t="n">
        <v>45069</v>
      </c>
      <c r="C197" s="2" t="n">
        <v>0.5430092592592592</v>
      </c>
      <c r="D197">
        <f>'Identyfikacja'!D197</f>
        <v/>
      </c>
      <c r="E197" s="5" t="inlineStr">
        <is>
          <t>FSW88LR</t>
        </is>
      </c>
      <c r="F197" t="n">
        <v>7</v>
      </c>
      <c r="G197" t="n">
        <v>0</v>
      </c>
      <c r="I197" t="n">
        <v>1</v>
      </c>
      <c r="J197" t="n">
        <v>0</v>
      </c>
    </row>
    <row r="198">
      <c r="A198" t="n">
        <v>197</v>
      </c>
      <c r="B198" s="1" t="n">
        <v>45069</v>
      </c>
      <c r="C198" s="2" t="n">
        <v>0.5437384259259259</v>
      </c>
      <c r="D198">
        <f>'Identyfikacja'!D198</f>
        <v/>
      </c>
      <c r="E198" s="5" t="inlineStr">
        <is>
          <t>FZ9137N</t>
        </is>
      </c>
      <c r="F198" t="n">
        <v>7</v>
      </c>
      <c r="G198" t="n">
        <v>0</v>
      </c>
      <c r="I198" t="n">
        <v>1</v>
      </c>
      <c r="J198" t="n">
        <v>0</v>
      </c>
    </row>
    <row r="199">
      <c r="A199" t="n">
        <v>198</v>
      </c>
      <c r="B199" s="1" t="n">
        <v>45069</v>
      </c>
      <c r="C199" s="2" t="n">
        <v>0.5437962962962963</v>
      </c>
      <c r="D199">
        <f>'Identyfikacja'!D199</f>
        <v/>
      </c>
      <c r="E199" s="5" t="inlineStr">
        <is>
          <t>FZI60286</t>
        </is>
      </c>
      <c r="F199" t="n">
        <v>7</v>
      </c>
      <c r="G199" t="n">
        <v>0</v>
      </c>
      <c r="I199" t="n">
        <v>1</v>
      </c>
      <c r="J199" t="n">
        <v>0</v>
      </c>
    </row>
    <row r="200">
      <c r="A200" t="n">
        <v>199</v>
      </c>
      <c r="B200" s="1" t="n">
        <v>45069</v>
      </c>
      <c r="C200" s="2" t="n">
        <v>0.5438310185185186</v>
      </c>
      <c r="D200">
        <f>'Identyfikacja'!D200</f>
        <v/>
      </c>
      <c r="E200" s="5" t="inlineStr">
        <is>
          <t>HMW711</t>
        </is>
      </c>
      <c r="F200" t="n">
        <v>9</v>
      </c>
      <c r="G200" t="n">
        <v>0</v>
      </c>
      <c r="I200" t="n">
        <v>5</v>
      </c>
      <c r="J200" t="n">
        <v>0</v>
      </c>
    </row>
    <row r="201">
      <c r="A201" t="n">
        <v>200</v>
      </c>
      <c r="B201" s="1" t="n">
        <v>45069</v>
      </c>
      <c r="C201" s="2" t="n">
        <v>0.5438657407407408</v>
      </c>
      <c r="D201">
        <f>'Identyfikacja'!D201</f>
        <v/>
      </c>
      <c r="E201" s="5" t="inlineStr">
        <is>
          <t>FG59582</t>
        </is>
      </c>
      <c r="F201" t="n">
        <v>7</v>
      </c>
      <c r="G201" t="n">
        <v>0</v>
      </c>
      <c r="I201" t="n">
        <v>1</v>
      </c>
      <c r="J201" t="n">
        <v>0</v>
      </c>
    </row>
    <row r="202">
      <c r="A202" t="n">
        <v>201</v>
      </c>
      <c r="B202" s="1" t="n">
        <v>45069</v>
      </c>
      <c r="C202" s="2" t="n">
        <v>0.5438888888888889</v>
      </c>
      <c r="D202">
        <f>'Identyfikacja'!D202</f>
        <v/>
      </c>
      <c r="E202" s="5" t="inlineStr">
        <is>
          <t>PO4EK46</t>
        </is>
      </c>
      <c r="F202" t="n">
        <v>3</v>
      </c>
      <c r="G202" t="n">
        <v>0</v>
      </c>
      <c r="I202" t="n">
        <v>2</v>
      </c>
      <c r="J202" t="n">
        <v>0</v>
      </c>
    </row>
    <row r="203">
      <c r="A203" t="n">
        <v>202</v>
      </c>
      <c r="B203" s="1" t="n">
        <v>45069</v>
      </c>
      <c r="C203" s="2" t="n">
        <v>0.5440277777777778</v>
      </c>
      <c r="D203">
        <f>'Identyfikacja'!D203</f>
        <v/>
      </c>
      <c r="E203" s="5" t="inlineStr">
        <is>
          <t>BI479GL</t>
        </is>
      </c>
      <c r="F203" t="n">
        <v>9</v>
      </c>
      <c r="G203" t="n">
        <v>0</v>
      </c>
      <c r="I203" t="n">
        <v>5</v>
      </c>
      <c r="J203" t="n">
        <v>0</v>
      </c>
    </row>
    <row r="204">
      <c r="A204" t="n">
        <v>203</v>
      </c>
      <c r="B204" s="1" t="n">
        <v>45069</v>
      </c>
      <c r="C204" s="2" t="n">
        <v>0.5440625</v>
      </c>
      <c r="D204">
        <f>'Identyfikacja'!D204</f>
        <v/>
      </c>
      <c r="E204" s="5" t="inlineStr">
        <is>
          <t>GDA76178</t>
        </is>
      </c>
      <c r="F204" t="n">
        <v>9</v>
      </c>
      <c r="G204" t="n">
        <v>0</v>
      </c>
      <c r="I204" t="n">
        <v>5</v>
      </c>
      <c r="J204" t="n">
        <v>0</v>
      </c>
    </row>
    <row r="205">
      <c r="A205" t="n">
        <v>204</v>
      </c>
      <c r="B205" s="1" t="n">
        <v>45069</v>
      </c>
      <c r="C205" s="2" t="n">
        <v>0.5440856481481482</v>
      </c>
      <c r="D205">
        <f>'Identyfikacja'!D205</f>
        <v/>
      </c>
      <c r="E205" s="5" t="inlineStr">
        <is>
          <t>HKER1000</t>
        </is>
      </c>
      <c r="F205" t="n">
        <v>7</v>
      </c>
      <c r="G205" t="n">
        <v>0</v>
      </c>
      <c r="I205" t="n">
        <v>1</v>
      </c>
      <c r="J205" t="n">
        <v>0</v>
      </c>
    </row>
    <row r="206">
      <c r="A206" t="n">
        <v>205</v>
      </c>
      <c r="B206" s="1" t="n">
        <v>45069</v>
      </c>
      <c r="C206" s="2" t="n">
        <v>0.5441087962962963</v>
      </c>
      <c r="D206">
        <f>'Identyfikacja'!D206</f>
        <v/>
      </c>
      <c r="E206" s="5" t="inlineStr">
        <is>
          <t>WGM5569G</t>
        </is>
      </c>
      <c r="F206" t="n">
        <v>11</v>
      </c>
      <c r="G206" t="n">
        <v>0</v>
      </c>
      <c r="I206" t="n">
        <v>1</v>
      </c>
      <c r="J206" t="n">
        <v>0</v>
      </c>
    </row>
    <row r="207">
      <c r="A207" t="n">
        <v>206</v>
      </c>
      <c r="B207" s="1" t="n">
        <v>45069</v>
      </c>
      <c r="C207" s="2" t="n">
        <v>0.5441782407407407</v>
      </c>
      <c r="D207">
        <f>'Identyfikacja'!D207</f>
        <v/>
      </c>
      <c r="E207" s="5" t="inlineStr">
        <is>
          <t>ELC53460</t>
        </is>
      </c>
      <c r="F207" t="n">
        <v>9</v>
      </c>
      <c r="G207" t="n">
        <v>0</v>
      </c>
      <c r="I207" t="n">
        <v>5</v>
      </c>
      <c r="J207" t="n">
        <v>0</v>
      </c>
    </row>
    <row r="208">
      <c r="A208" t="n">
        <v>207</v>
      </c>
      <c r="B208" s="1" t="n">
        <v>45069</v>
      </c>
      <c r="C208" s="2" t="n">
        <v>0.5442592592592592</v>
      </c>
      <c r="D208">
        <f>'Identyfikacja'!D208</f>
        <v/>
      </c>
      <c r="E208" s="5" t="inlineStr">
        <is>
          <t>FSWMJ69</t>
        </is>
      </c>
      <c r="F208" t="n">
        <v>7</v>
      </c>
      <c r="G208" t="n">
        <v>0</v>
      </c>
      <c r="I208" t="n">
        <v>1</v>
      </c>
      <c r="J208" t="n">
        <v>0</v>
      </c>
    </row>
    <row r="209">
      <c r="A209" t="n">
        <v>208</v>
      </c>
      <c r="B209" s="1" t="n">
        <v>45069</v>
      </c>
      <c r="C209" s="2" t="n">
        <v>0.5443518518518519</v>
      </c>
      <c r="D209">
        <f>'Identyfikacja'!D209</f>
        <v/>
      </c>
      <c r="E209" s="5" t="inlineStr">
        <is>
          <t>FSWLF40</t>
        </is>
      </c>
      <c r="F209" t="n">
        <v>7</v>
      </c>
      <c r="G209" t="n">
        <v>0</v>
      </c>
      <c r="I209" t="n">
        <v>1</v>
      </c>
      <c r="J209" t="n">
        <v>0</v>
      </c>
    </row>
    <row r="210">
      <c r="A210" t="n">
        <v>209</v>
      </c>
      <c r="B210" s="1" t="n">
        <v>45069</v>
      </c>
      <c r="C210" s="2" t="n">
        <v>0.5443981481481481</v>
      </c>
      <c r="D210">
        <f>'Identyfikacja'!D210</f>
        <v/>
      </c>
      <c r="E210" s="5" t="inlineStr">
        <is>
          <t>FSWGY99</t>
        </is>
      </c>
      <c r="F210" t="n">
        <v>7</v>
      </c>
      <c r="G210" t="n">
        <v>0</v>
      </c>
      <c r="I210" t="n">
        <v>1</v>
      </c>
      <c r="J210" t="n">
        <v>0</v>
      </c>
    </row>
    <row r="211">
      <c r="A211" t="n">
        <v>210</v>
      </c>
      <c r="B211" s="1" t="n">
        <v>45069</v>
      </c>
      <c r="C211" s="2" t="n">
        <v>0.5444560185185185</v>
      </c>
      <c r="D211">
        <f>'Identyfikacja'!D211</f>
        <v/>
      </c>
      <c r="E211" s="5" t="inlineStr">
        <is>
          <t>PKA01792</t>
        </is>
      </c>
      <c r="F211" t="n">
        <v>7</v>
      </c>
      <c r="G211" t="n">
        <v>0</v>
      </c>
      <c r="I211" t="n">
        <v>1</v>
      </c>
      <c r="J211" t="n">
        <v>0</v>
      </c>
    </row>
    <row r="212">
      <c r="A212" t="n">
        <v>211</v>
      </c>
      <c r="B212" s="1" t="n">
        <v>45069</v>
      </c>
      <c r="C212" s="2" t="n">
        <v>0.5444675925925926</v>
      </c>
      <c r="D212">
        <f>'Identyfikacja'!D212</f>
        <v/>
      </c>
      <c r="E212" s="5" t="inlineStr">
        <is>
          <t>CT0770V</t>
        </is>
      </c>
      <c r="F212" t="n">
        <v>7</v>
      </c>
      <c r="G212" t="n">
        <v>0</v>
      </c>
      <c r="I212" t="n">
        <v>1</v>
      </c>
      <c r="J212" t="n">
        <v>0</v>
      </c>
    </row>
    <row r="213">
      <c r="A213" t="n">
        <v>212</v>
      </c>
      <c r="B213" s="1" t="n">
        <v>45069</v>
      </c>
      <c r="C213" s="2" t="n">
        <v>0.5444907407407408</v>
      </c>
      <c r="D213">
        <f>'Identyfikacja'!D213</f>
        <v/>
      </c>
      <c r="E213" s="5" t="inlineStr">
        <is>
          <t>FSWNC51</t>
        </is>
      </c>
      <c r="F213" t="n">
        <v>7</v>
      </c>
      <c r="G213" t="n">
        <v>0</v>
      </c>
      <c r="I213" t="n">
        <v>1</v>
      </c>
      <c r="J213" t="n">
        <v>0</v>
      </c>
    </row>
    <row r="214">
      <c r="A214" t="n">
        <v>213</v>
      </c>
      <c r="B214" s="1" t="n">
        <v>45069</v>
      </c>
      <c r="C214" s="2" t="n">
        <v>0.5446064814814815</v>
      </c>
      <c r="D214">
        <f>'Identyfikacja'!D214</f>
        <v/>
      </c>
      <c r="E214" s="5" t="inlineStr">
        <is>
          <t>FSW34MS</t>
        </is>
      </c>
      <c r="F214" t="n">
        <v>7</v>
      </c>
      <c r="G214" t="n">
        <v>0</v>
      </c>
      <c r="I214" t="n">
        <v>1</v>
      </c>
      <c r="J214" t="n">
        <v>0</v>
      </c>
    </row>
    <row r="215">
      <c r="A215" t="n">
        <v>214</v>
      </c>
      <c r="B215" s="1" t="n">
        <v>45069</v>
      </c>
      <c r="C215" s="2" t="n">
        <v>0.5447569444444444</v>
      </c>
      <c r="D215">
        <f>'Identyfikacja'!D215</f>
        <v/>
      </c>
      <c r="E215" s="5" t="inlineStr">
        <is>
          <t>FSL635AU</t>
        </is>
      </c>
      <c r="F215" t="n">
        <v>11</v>
      </c>
      <c r="G215" t="n">
        <v>0</v>
      </c>
      <c r="I215" t="n">
        <v>1</v>
      </c>
      <c r="J215" t="n">
        <v>0</v>
      </c>
    </row>
    <row r="216">
      <c r="A216" t="n">
        <v>215</v>
      </c>
      <c r="B216" s="1" t="n">
        <v>45069</v>
      </c>
      <c r="C216" s="2" t="n">
        <v>0.5448495370370371</v>
      </c>
      <c r="D216">
        <f>'Identyfikacja'!D216</f>
        <v/>
      </c>
      <c r="E216" s="5" t="inlineStr">
        <is>
          <t>FSWFV67</t>
        </is>
      </c>
      <c r="F216" t="n">
        <v>7</v>
      </c>
      <c r="G216" t="n">
        <v>0</v>
      </c>
      <c r="I216" t="n">
        <v>1</v>
      </c>
      <c r="J216" t="n">
        <v>0</v>
      </c>
    </row>
    <row r="217">
      <c r="A217" t="n">
        <v>216</v>
      </c>
      <c r="B217" s="1" t="n">
        <v>45069</v>
      </c>
      <c r="C217" s="2" t="n">
        <v>0.5448611111111111</v>
      </c>
      <c r="D217">
        <f>'Identyfikacja'!D217</f>
        <v/>
      </c>
      <c r="E217" s="5" t="inlineStr">
        <is>
          <t>FSWPW69</t>
        </is>
      </c>
      <c r="F217" t="n">
        <v>7</v>
      </c>
      <c r="G217" t="n">
        <v>0</v>
      </c>
      <c r="I217" t="n">
        <v>1</v>
      </c>
      <c r="J217" t="n">
        <v>0</v>
      </c>
    </row>
    <row r="218">
      <c r="A218" t="n">
        <v>217</v>
      </c>
      <c r="B218" s="1" t="n">
        <v>45069</v>
      </c>
      <c r="C218" s="2" t="n">
        <v>0.5448726851851852</v>
      </c>
      <c r="D218">
        <f>'Identyfikacja'!D218</f>
        <v/>
      </c>
      <c r="E218" s="5" t="inlineStr">
        <is>
          <t>FZ7538L</t>
        </is>
      </c>
      <c r="F218" t="n">
        <v>7</v>
      </c>
      <c r="G218" t="n">
        <v>0</v>
      </c>
      <c r="I218" t="n">
        <v>1</v>
      </c>
      <c r="J218" t="n">
        <v>0</v>
      </c>
    </row>
    <row r="219">
      <c r="A219" t="n">
        <v>218</v>
      </c>
      <c r="B219" s="1" t="n">
        <v>45069</v>
      </c>
      <c r="C219" s="2" t="n">
        <v>0.5449421296296296</v>
      </c>
      <c r="D219">
        <f>'Identyfikacja'!D219</f>
        <v/>
      </c>
      <c r="E219" s="5" t="inlineStr">
        <is>
          <t>FSWHP84</t>
        </is>
      </c>
      <c r="F219" t="n">
        <v>7</v>
      </c>
      <c r="G219" t="n">
        <v>0</v>
      </c>
      <c r="I219" t="n">
        <v>1</v>
      </c>
      <c r="J219" t="n">
        <v>0</v>
      </c>
    </row>
    <row r="220">
      <c r="A220" t="n">
        <v>219</v>
      </c>
      <c r="B220" s="1" t="n">
        <v>45069</v>
      </c>
      <c r="C220" s="2" t="n">
        <v>0.5453587962962962</v>
      </c>
      <c r="D220">
        <f>'Identyfikacja'!D220</f>
        <v/>
      </c>
      <c r="E220" s="5" t="inlineStr">
        <is>
          <t>PZ2C119</t>
        </is>
      </c>
      <c r="F220" t="n">
        <v>9</v>
      </c>
      <c r="G220" t="n">
        <v>0</v>
      </c>
      <c r="I220" t="n">
        <v>5</v>
      </c>
      <c r="J220" t="n">
        <v>0</v>
      </c>
    </row>
    <row r="221">
      <c r="A221" t="n">
        <v>220</v>
      </c>
      <c r="B221" s="1" t="n">
        <v>45069</v>
      </c>
      <c r="C221" s="2" t="n">
        <v>0.5453935185185185</v>
      </c>
      <c r="D221">
        <f>'Identyfikacja'!D221</f>
        <v/>
      </c>
      <c r="E221" s="5" t="inlineStr">
        <is>
          <t>FZ7923R</t>
        </is>
      </c>
      <c r="F221" t="n">
        <v>8</v>
      </c>
      <c r="G221" t="n">
        <v>2</v>
      </c>
      <c r="H221" t="n">
        <v>8</v>
      </c>
      <c r="I221" t="n">
        <v>6</v>
      </c>
      <c r="J221" t="n">
        <v>2</v>
      </c>
      <c r="K221" t="n">
        <v>6</v>
      </c>
    </row>
    <row r="222">
      <c r="A222" t="n">
        <v>221</v>
      </c>
      <c r="B222" s="1" t="n">
        <v>45069</v>
      </c>
      <c r="C222" s="2" t="n">
        <v>0.5454398148148148</v>
      </c>
      <c r="D222">
        <f>'Identyfikacja'!D222</f>
        <v/>
      </c>
      <c r="E222" s="5" t="inlineStr">
        <is>
          <t>FSWNH31</t>
        </is>
      </c>
      <c r="F222" t="n">
        <v>7</v>
      </c>
      <c r="G222" t="n">
        <v>0</v>
      </c>
      <c r="I222" t="n">
        <v>1</v>
      </c>
      <c r="J222" t="n">
        <v>0</v>
      </c>
    </row>
    <row r="223">
      <c r="A223" t="n">
        <v>222</v>
      </c>
      <c r="B223" s="1" t="n">
        <v>45069</v>
      </c>
      <c r="C223" s="2" t="n">
        <v>0.5456134259259259</v>
      </c>
      <c r="D223">
        <f>'Identyfikacja'!D223</f>
        <v/>
      </c>
      <c r="E223" s="5" t="inlineStr">
        <is>
          <t>WGM7540H</t>
        </is>
      </c>
      <c r="F223" t="n">
        <v>9</v>
      </c>
      <c r="G223" t="n">
        <v>0</v>
      </c>
      <c r="I223" t="n">
        <v>5</v>
      </c>
      <c r="J223" t="n">
        <v>0</v>
      </c>
    </row>
    <row r="224">
      <c r="A224" t="n">
        <v>223</v>
      </c>
      <c r="B224" s="1" t="n">
        <v>45069</v>
      </c>
      <c r="C224" s="2" t="n">
        <v>0.5459259259259259</v>
      </c>
      <c r="D224">
        <f>'Identyfikacja'!D224</f>
        <v/>
      </c>
      <c r="E224" s="5" t="inlineStr">
        <is>
          <t>FSW39WX</t>
        </is>
      </c>
      <c r="F224" t="n">
        <v>7</v>
      </c>
      <c r="G224" t="n">
        <v>0</v>
      </c>
      <c r="I224" t="n">
        <v>1</v>
      </c>
      <c r="J224" t="n">
        <v>0</v>
      </c>
    </row>
    <row r="225">
      <c r="A225" t="n">
        <v>224</v>
      </c>
      <c r="B225" s="1" t="n">
        <v>45069</v>
      </c>
      <c r="C225" s="2" t="n">
        <v>0.5459953703703704</v>
      </c>
      <c r="D225">
        <f>'Identyfikacja'!D225</f>
        <v/>
      </c>
      <c r="E225" s="5" t="inlineStr">
        <is>
          <t>FSWLT45</t>
        </is>
      </c>
      <c r="F225" t="n">
        <v>7</v>
      </c>
      <c r="G225" t="n">
        <v>0</v>
      </c>
      <c r="I225" t="n">
        <v>1</v>
      </c>
      <c r="J225" t="n">
        <v>0</v>
      </c>
    </row>
    <row r="226">
      <c r="A226" t="n">
        <v>225</v>
      </c>
      <c r="B226" s="1" t="n">
        <v>45069</v>
      </c>
      <c r="C226" s="2" t="n">
        <v>0.5460416666666666</v>
      </c>
      <c r="D226">
        <f>'Identyfikacja'!D226</f>
        <v/>
      </c>
      <c r="E226" s="5" t="inlineStr">
        <is>
          <t>FSL06VS</t>
        </is>
      </c>
      <c r="F226" t="n">
        <v>7</v>
      </c>
      <c r="G226" t="n">
        <v>0</v>
      </c>
      <c r="I226" t="n">
        <v>1</v>
      </c>
      <c r="J226" t="n">
        <v>0</v>
      </c>
    </row>
    <row r="227">
      <c r="A227" t="n">
        <v>226</v>
      </c>
      <c r="B227" s="1" t="n">
        <v>45069</v>
      </c>
      <c r="C227" s="2" t="n">
        <v>0.5461226851851851</v>
      </c>
      <c r="D227">
        <f>'Identyfikacja'!D227</f>
        <v/>
      </c>
      <c r="E227" s="5" t="inlineStr">
        <is>
          <t>DW4UA36</t>
        </is>
      </c>
      <c r="F227" t="n">
        <v>3</v>
      </c>
      <c r="G227" t="n">
        <v>0</v>
      </c>
      <c r="I227" t="n">
        <v>2</v>
      </c>
      <c r="J227" t="n">
        <v>0</v>
      </c>
    </row>
    <row r="228">
      <c r="A228" t="n">
        <v>227</v>
      </c>
      <c r="B228" s="1" t="n">
        <v>45069</v>
      </c>
      <c r="C228" s="2" t="n">
        <v>0.5463078703703703</v>
      </c>
      <c r="D228">
        <f>'Identyfikacja'!D228</f>
        <v/>
      </c>
      <c r="E228" s="5" t="inlineStr">
        <is>
          <t>FZ1741S</t>
        </is>
      </c>
      <c r="F228" t="n">
        <v>7</v>
      </c>
      <c r="G228" t="n">
        <v>0</v>
      </c>
      <c r="I228" t="n">
        <v>1</v>
      </c>
      <c r="J228" t="n">
        <v>0</v>
      </c>
    </row>
    <row r="229">
      <c r="A229" t="n">
        <v>228</v>
      </c>
      <c r="B229" s="1" t="n">
        <v>45069</v>
      </c>
      <c r="C229" s="2" t="n">
        <v>0.5463657407407407</v>
      </c>
      <c r="D229">
        <f>'Identyfikacja'!D229</f>
        <v/>
      </c>
      <c r="E229" s="5" t="inlineStr">
        <is>
          <t>FSW33VY</t>
        </is>
      </c>
      <c r="F229" t="n">
        <v>7</v>
      </c>
      <c r="G229" t="n">
        <v>1</v>
      </c>
      <c r="H229" t="n">
        <v>11</v>
      </c>
      <c r="I229" t="n">
        <v>1</v>
      </c>
      <c r="J229" t="n">
        <v>0</v>
      </c>
    </row>
    <row r="230">
      <c r="A230" t="n">
        <v>229</v>
      </c>
      <c r="B230" s="1" t="n">
        <v>45069</v>
      </c>
      <c r="C230" s="2" t="n">
        <v>0.5470486111111111</v>
      </c>
      <c r="D230">
        <f>'Identyfikacja'!D230</f>
        <v/>
      </c>
      <c r="E230" s="5" t="inlineStr">
        <is>
          <t>PO8UN97</t>
        </is>
      </c>
      <c r="F230" t="n">
        <v>7</v>
      </c>
      <c r="G230" t="n">
        <v>0</v>
      </c>
      <c r="I230" t="n">
        <v>1</v>
      </c>
      <c r="J230" t="n">
        <v>0</v>
      </c>
    </row>
    <row r="231">
      <c r="A231" t="n">
        <v>230</v>
      </c>
      <c r="B231" s="1" t="n">
        <v>45069</v>
      </c>
      <c r="C231" s="2" t="n">
        <v>0.5472337962962963</v>
      </c>
      <c r="D231">
        <f>'Identyfikacja'!D231</f>
        <v/>
      </c>
      <c r="E231" s="5" t="inlineStr">
        <is>
          <t>MMC892</t>
        </is>
      </c>
      <c r="F231" t="n">
        <v>9</v>
      </c>
      <c r="G231" t="n">
        <v>0</v>
      </c>
      <c r="I231" t="n">
        <v>5</v>
      </c>
      <c r="J231" t="n">
        <v>0</v>
      </c>
    </row>
    <row r="232">
      <c r="A232" t="n">
        <v>231</v>
      </c>
      <c r="B232" s="1" t="n">
        <v>45069</v>
      </c>
      <c r="C232" s="2" t="n">
        <v>0.5472685185185185</v>
      </c>
      <c r="D232">
        <f>'Identyfikacja'!D232</f>
        <v/>
      </c>
      <c r="E232" s="5" t="inlineStr">
        <is>
          <t>WGM68005</t>
        </is>
      </c>
      <c r="F232" t="n">
        <v>9</v>
      </c>
      <c r="G232" t="n">
        <v>0</v>
      </c>
      <c r="I232" t="n">
        <v>5</v>
      </c>
      <c r="J232" t="n">
        <v>0</v>
      </c>
    </row>
    <row r="233">
      <c r="A233" t="n">
        <v>232</v>
      </c>
      <c r="B233" s="1" t="n">
        <v>45069</v>
      </c>
      <c r="C233" s="2" t="n">
        <v>0.5473611111111111</v>
      </c>
      <c r="D233">
        <f>'Identyfikacja'!D233</f>
        <v/>
      </c>
      <c r="E233" s="5" t="inlineStr">
        <is>
          <t>WGM23717</t>
        </is>
      </c>
      <c r="F233" t="n">
        <v>9</v>
      </c>
      <c r="G233" t="n">
        <v>0</v>
      </c>
      <c r="I233" t="n">
        <v>5</v>
      </c>
      <c r="J233" t="n">
        <v>0</v>
      </c>
    </row>
    <row r="234">
      <c r="A234" t="n">
        <v>233</v>
      </c>
      <c r="B234" s="1" t="n">
        <v>45069</v>
      </c>
      <c r="C234" s="2" t="n">
        <v>0.5474074074074075</v>
      </c>
      <c r="D234">
        <f>'Identyfikacja'!D234</f>
        <v/>
      </c>
      <c r="E234" s="5" t="inlineStr">
        <is>
          <t>SK408PL</t>
        </is>
      </c>
      <c r="F234" t="n">
        <v>9</v>
      </c>
      <c r="G234" t="n">
        <v>0</v>
      </c>
      <c r="I234" t="n">
        <v>5</v>
      </c>
      <c r="J234" t="n">
        <v>1</v>
      </c>
      <c r="K234" t="n">
        <v>4</v>
      </c>
    </row>
    <row r="235">
      <c r="A235" t="n">
        <v>234</v>
      </c>
      <c r="B235" s="1" t="n">
        <v>45069</v>
      </c>
      <c r="C235" s="2" t="n">
        <v>0.5474305555555555</v>
      </c>
      <c r="D235">
        <f>'Identyfikacja'!D235</f>
        <v/>
      </c>
      <c r="E235" s="5" t="inlineStr">
        <is>
          <t>WGM3211A</t>
        </is>
      </c>
      <c r="F235" t="n">
        <v>9</v>
      </c>
      <c r="G235" t="n">
        <v>0</v>
      </c>
      <c r="I235" t="n">
        <v>5</v>
      </c>
      <c r="J235" t="n">
        <v>0</v>
      </c>
    </row>
    <row r="236">
      <c r="A236" t="n">
        <v>235</v>
      </c>
      <c r="B236" s="1" t="n">
        <v>45069</v>
      </c>
      <c r="C236" s="2" t="n">
        <v>0.5474652777777778</v>
      </c>
      <c r="D236">
        <f>'Identyfikacja'!D236</f>
        <v/>
      </c>
      <c r="E236" s="5" t="inlineStr">
        <is>
          <t>C4EUR6</t>
        </is>
      </c>
      <c r="F236" t="n">
        <v>8</v>
      </c>
      <c r="G236" t="n">
        <v>0</v>
      </c>
      <c r="I236" t="n">
        <v>6</v>
      </c>
      <c r="J236" t="n">
        <v>0</v>
      </c>
    </row>
    <row r="237">
      <c r="A237" t="n">
        <v>236</v>
      </c>
      <c r="B237" s="1" t="n">
        <v>45069</v>
      </c>
      <c r="C237" s="2" t="n">
        <v>0.5475</v>
      </c>
      <c r="D237">
        <f>'Identyfikacja'!D237</f>
        <v/>
      </c>
      <c r="E237" s="5" t="inlineStr">
        <is>
          <t>FNW40479</t>
        </is>
      </c>
      <c r="F237" t="n">
        <v>7</v>
      </c>
      <c r="G237" t="n">
        <v>0</v>
      </c>
      <c r="I237" t="n">
        <v>1</v>
      </c>
      <c r="J237" t="n">
        <v>0</v>
      </c>
    </row>
    <row r="238">
      <c r="A238" t="n">
        <v>237</v>
      </c>
      <c r="B238" s="1" t="n">
        <v>45069</v>
      </c>
      <c r="C238" s="2" t="n">
        <v>0.5475810185185185</v>
      </c>
      <c r="D238">
        <f>'Identyfikacja'!D238</f>
        <v/>
      </c>
      <c r="E238" s="5" t="inlineStr">
        <is>
          <t>GKSLU99</t>
        </is>
      </c>
      <c r="F238" t="n">
        <v>9</v>
      </c>
      <c r="G238" t="n">
        <v>0</v>
      </c>
      <c r="I238" t="n">
        <v>5</v>
      </c>
      <c r="J238" t="n">
        <v>0</v>
      </c>
    </row>
    <row r="239">
      <c r="A239" t="n">
        <v>238</v>
      </c>
      <c r="B239" s="1" t="n">
        <v>45069</v>
      </c>
      <c r="C239" s="2" t="n">
        <v>0.5476273148148149</v>
      </c>
      <c r="D239">
        <f>'Identyfikacja'!D239</f>
        <v/>
      </c>
      <c r="E239" s="5" t="inlineStr">
        <is>
          <t>FSWRT90</t>
        </is>
      </c>
      <c r="F239" t="n">
        <v>7</v>
      </c>
      <c r="G239" t="n">
        <v>0</v>
      </c>
      <c r="I239" t="n">
        <v>1</v>
      </c>
      <c r="J239" t="n">
        <v>0</v>
      </c>
    </row>
    <row r="240">
      <c r="A240" t="n">
        <v>239</v>
      </c>
      <c r="B240" s="1" t="n">
        <v>45069</v>
      </c>
      <c r="C240" s="2" t="n">
        <v>0.5476504629629629</v>
      </c>
      <c r="D240">
        <f>'Identyfikacja'!D240</f>
        <v/>
      </c>
      <c r="E240" s="5" t="inlineStr">
        <is>
          <t>FSWLX72</t>
        </is>
      </c>
      <c r="F240" t="n">
        <v>7</v>
      </c>
      <c r="G240" t="n">
        <v>0</v>
      </c>
      <c r="I240" t="n">
        <v>1</v>
      </c>
      <c r="J240" t="n">
        <v>0</v>
      </c>
    </row>
    <row r="241">
      <c r="A241" t="n">
        <v>240</v>
      </c>
      <c r="B241" s="1" t="n">
        <v>45069</v>
      </c>
      <c r="C241" s="2" t="n">
        <v>0.5479513888888888</v>
      </c>
      <c r="D241">
        <f>'Identyfikacja'!D241</f>
        <v/>
      </c>
      <c r="E241" s="5" t="inlineStr">
        <is>
          <t>WGM4VN1</t>
        </is>
      </c>
      <c r="F241" t="n">
        <v>9</v>
      </c>
      <c r="G241" t="n">
        <v>0</v>
      </c>
      <c r="I241" t="n">
        <v>5</v>
      </c>
      <c r="J241" t="n">
        <v>0</v>
      </c>
    </row>
    <row r="242">
      <c r="A242" t="n">
        <v>241</v>
      </c>
      <c r="B242" s="1" t="n">
        <v>45069</v>
      </c>
      <c r="C242" s="2" t="n">
        <v>0.547974537037037</v>
      </c>
      <c r="D242">
        <f>'Identyfikacja'!D242</f>
        <v/>
      </c>
      <c r="E242" s="5" t="inlineStr">
        <is>
          <t>FSW35VA</t>
        </is>
      </c>
      <c r="F242" t="n">
        <v>7</v>
      </c>
      <c r="G242" t="n">
        <v>0</v>
      </c>
      <c r="I242" t="n">
        <v>1</v>
      </c>
      <c r="J242" t="n">
        <v>0</v>
      </c>
    </row>
    <row r="243">
      <c r="A243" t="n">
        <v>242</v>
      </c>
      <c r="B243" s="1" t="n">
        <v>45069</v>
      </c>
      <c r="C243" s="2" t="n">
        <v>0.5481018518518519</v>
      </c>
      <c r="D243">
        <f>'Identyfikacja'!D243</f>
        <v/>
      </c>
      <c r="E243" s="5" t="inlineStr">
        <is>
          <t>PY26328</t>
        </is>
      </c>
      <c r="F243" t="n">
        <v>9</v>
      </c>
      <c r="G243" t="n">
        <v>0</v>
      </c>
      <c r="I243" t="n">
        <v>4</v>
      </c>
      <c r="J243" t="n">
        <v>0</v>
      </c>
    </row>
    <row r="244">
      <c r="A244" t="n">
        <v>243</v>
      </c>
      <c r="B244" s="1" t="n">
        <v>45069</v>
      </c>
      <c r="C244" s="2" t="n">
        <v>0.5482870370370371</v>
      </c>
      <c r="D244">
        <f>'Identyfikacja'!D244</f>
        <v/>
      </c>
      <c r="E244" s="5" t="inlineStr">
        <is>
          <t>PTU3995E</t>
        </is>
      </c>
      <c r="F244" t="n">
        <v>9</v>
      </c>
      <c r="G244" t="n">
        <v>1</v>
      </c>
      <c r="H244" t="n">
        <v>3</v>
      </c>
      <c r="I244" t="n">
        <v>5</v>
      </c>
      <c r="J244" t="n">
        <v>1</v>
      </c>
      <c r="K244" t="n">
        <v>2</v>
      </c>
    </row>
    <row r="245">
      <c r="A245" t="n">
        <v>244</v>
      </c>
      <c r="B245" s="1" t="n">
        <v>45069</v>
      </c>
      <c r="C245" s="2" t="n">
        <v>0.5482870370370371</v>
      </c>
      <c r="D245">
        <f>'Identyfikacja'!D245</f>
        <v/>
      </c>
      <c r="E245" s="5" t="n"/>
      <c r="F245" t="n">
        <v>6</v>
      </c>
      <c r="G245" t="inlineStr">
        <is>
          <t>f</t>
        </is>
      </c>
      <c r="I245" t="n">
        <v>8</v>
      </c>
      <c r="J245" t="inlineStr">
        <is>
          <t>f</t>
        </is>
      </c>
    </row>
    <row r="246">
      <c r="A246" t="n">
        <v>245</v>
      </c>
      <c r="B246" s="1" t="n">
        <v>45069</v>
      </c>
      <c r="C246" s="2" t="n">
        <v>0.5483101851851852</v>
      </c>
      <c r="D246">
        <f>'Identyfikacja'!D246</f>
        <v/>
      </c>
      <c r="E246" s="5" t="inlineStr">
        <is>
          <t>FSWPR67</t>
        </is>
      </c>
      <c r="F246" t="n">
        <v>7</v>
      </c>
      <c r="G246" t="n">
        <v>0</v>
      </c>
      <c r="I246" t="n">
        <v>1</v>
      </c>
      <c r="J246" t="n">
        <v>0</v>
      </c>
    </row>
    <row r="247">
      <c r="A247" t="n">
        <v>246</v>
      </c>
      <c r="B247" s="1" t="n">
        <v>45069</v>
      </c>
      <c r="C247" s="2" t="n">
        <v>0.5483333333333333</v>
      </c>
      <c r="D247">
        <f>'Identyfikacja'!D247</f>
        <v/>
      </c>
      <c r="E247" s="5" t="inlineStr">
        <is>
          <t>PO8NK36</t>
        </is>
      </c>
      <c r="F247" t="n">
        <v>9</v>
      </c>
      <c r="G247" t="n">
        <v>0</v>
      </c>
      <c r="I247" t="n">
        <v>5</v>
      </c>
      <c r="J247" t="n">
        <v>0</v>
      </c>
    </row>
    <row r="248">
      <c r="A248" t="n">
        <v>247</v>
      </c>
      <c r="B248" s="1" t="n">
        <v>45069</v>
      </c>
      <c r="C248" s="2" t="n">
        <v>0.5483912037037038</v>
      </c>
      <c r="D248">
        <f>'Identyfikacja'!D248</f>
        <v/>
      </c>
      <c r="E248" s="5" t="inlineStr">
        <is>
          <t>ESI02238</t>
        </is>
      </c>
      <c r="F248" t="n">
        <v>9</v>
      </c>
      <c r="G248" t="n">
        <v>0</v>
      </c>
      <c r="I248" t="n">
        <v>5</v>
      </c>
      <c r="J248" t="n">
        <v>0</v>
      </c>
    </row>
    <row r="249">
      <c r="A249" t="n">
        <v>248</v>
      </c>
      <c r="B249" s="1" t="n">
        <v>45069</v>
      </c>
      <c r="C249" s="2" t="n">
        <v>0.5484259259259259</v>
      </c>
      <c r="D249">
        <f>'Identyfikacja'!D249</f>
        <v/>
      </c>
      <c r="E249" s="5" t="inlineStr">
        <is>
          <t>LTB450</t>
        </is>
      </c>
      <c r="F249" t="n">
        <v>9</v>
      </c>
      <c r="G249" t="n">
        <v>0</v>
      </c>
      <c r="I249" t="n">
        <v>5</v>
      </c>
      <c r="J249" t="n">
        <v>0</v>
      </c>
    </row>
    <row r="250">
      <c r="A250" t="n">
        <v>249</v>
      </c>
      <c r="B250" s="1" t="n">
        <v>45069</v>
      </c>
      <c r="C250" s="2" t="n">
        <v>0.5487384259259259</v>
      </c>
      <c r="D250">
        <f>'Identyfikacja'!D250</f>
        <v/>
      </c>
      <c r="E250" s="5" t="inlineStr">
        <is>
          <t>FSW95XH</t>
        </is>
      </c>
      <c r="F250" t="n">
        <v>7</v>
      </c>
      <c r="G250" t="n">
        <v>0</v>
      </c>
      <c r="I250" t="n">
        <v>1</v>
      </c>
      <c r="J250" t="n">
        <v>0</v>
      </c>
    </row>
    <row r="251">
      <c r="A251" t="n">
        <v>250</v>
      </c>
      <c r="B251" s="1" t="n">
        <v>45069</v>
      </c>
      <c r="C251" s="2" t="n">
        <v>0.54875</v>
      </c>
      <c r="D251">
        <f>'Identyfikacja'!D251</f>
        <v/>
      </c>
      <c r="E251" s="5" t="inlineStr">
        <is>
          <t>FSWLK03</t>
        </is>
      </c>
      <c r="F251" t="n">
        <v>7</v>
      </c>
      <c r="G251" t="n">
        <v>0</v>
      </c>
      <c r="I251" t="n">
        <v>1</v>
      </c>
      <c r="J251" t="n">
        <v>0</v>
      </c>
    </row>
    <row r="252">
      <c r="A252" t="n">
        <v>251</v>
      </c>
      <c r="B252" s="1" t="n">
        <v>45069</v>
      </c>
      <c r="C252" s="2" t="n">
        <v>0.5489467592592593</v>
      </c>
      <c r="D252">
        <f>'Identyfikacja'!D252</f>
        <v/>
      </c>
      <c r="E252" s="5" t="inlineStr">
        <is>
          <t>WE1P243</t>
        </is>
      </c>
      <c r="F252" t="n">
        <v>7</v>
      </c>
      <c r="G252" t="n">
        <v>0</v>
      </c>
      <c r="I252" t="n">
        <v>1</v>
      </c>
      <c r="J252" t="n">
        <v>0</v>
      </c>
    </row>
    <row r="253">
      <c r="A253" t="n">
        <v>252</v>
      </c>
      <c r="B253" s="1" t="n">
        <v>45069</v>
      </c>
      <c r="C253" s="2" t="n">
        <v>0.5491203703703704</v>
      </c>
      <c r="D253">
        <f>'Identyfikacja'!D253</f>
        <v/>
      </c>
      <c r="E253" s="5" t="inlineStr">
        <is>
          <t>WPR3928P</t>
        </is>
      </c>
      <c r="F253" t="n">
        <v>9</v>
      </c>
      <c r="G253" t="n">
        <v>0</v>
      </c>
      <c r="I253" t="n">
        <v>5</v>
      </c>
      <c r="J253" t="n">
        <v>0</v>
      </c>
    </row>
    <row r="254">
      <c r="A254" t="n">
        <v>253</v>
      </c>
      <c r="B254" s="1" t="n">
        <v>45069</v>
      </c>
      <c r="C254" s="2" t="n">
        <v>0.5493171296296296</v>
      </c>
      <c r="D254">
        <f>'Identyfikacja'!D254</f>
        <v/>
      </c>
      <c r="E254" s="5" t="inlineStr">
        <is>
          <t>DW1HK30</t>
        </is>
      </c>
      <c r="F254" t="n">
        <v>7</v>
      </c>
      <c r="G254" t="n">
        <v>0</v>
      </c>
      <c r="I254" t="n">
        <v>1</v>
      </c>
      <c r="J254" t="n">
        <v>0</v>
      </c>
    </row>
    <row r="255">
      <c r="A255" t="n">
        <v>254</v>
      </c>
      <c r="B255" s="1" t="n">
        <v>45069</v>
      </c>
      <c r="C255" s="2" t="n">
        <v>0.5493402777777778</v>
      </c>
      <c r="D255">
        <f>'Identyfikacja'!D255</f>
        <v/>
      </c>
      <c r="E255" s="5" t="inlineStr">
        <is>
          <t>WE3H300</t>
        </is>
      </c>
      <c r="F255" t="n">
        <v>7</v>
      </c>
      <c r="G255" t="n">
        <v>0</v>
      </c>
      <c r="I255" t="n">
        <v>1</v>
      </c>
      <c r="J255" t="n">
        <v>0</v>
      </c>
    </row>
    <row r="256">
      <c r="A256" t="n">
        <v>255</v>
      </c>
      <c r="B256" s="1" t="n">
        <v>45069</v>
      </c>
      <c r="C256" s="2" t="n">
        <v>0.5493634259259259</v>
      </c>
      <c r="D256">
        <f>'Identyfikacja'!D256</f>
        <v/>
      </c>
      <c r="E256" s="5" t="inlineStr">
        <is>
          <t>WJ2140A</t>
        </is>
      </c>
      <c r="F256" t="n">
        <v>7</v>
      </c>
      <c r="G256" t="n">
        <v>0</v>
      </c>
      <c r="I256" t="n">
        <v>1</v>
      </c>
      <c r="J256" t="n">
        <v>0</v>
      </c>
    </row>
    <row r="257">
      <c r="A257" t="n">
        <v>256</v>
      </c>
      <c r="B257" s="1" t="n">
        <v>45069</v>
      </c>
      <c r="C257" s="2" t="n">
        <v>0.5495601851851852</v>
      </c>
      <c r="D257">
        <f>'Identyfikacja'!D257</f>
        <v/>
      </c>
      <c r="E257" s="5" t="inlineStr">
        <is>
          <t>WGM7688F</t>
        </is>
      </c>
      <c r="F257" t="n">
        <v>9</v>
      </c>
      <c r="G257" t="n">
        <v>0</v>
      </c>
      <c r="I257" t="n">
        <v>5</v>
      </c>
      <c r="J257" t="n">
        <v>0</v>
      </c>
    </row>
    <row r="258">
      <c r="A258" t="n">
        <v>257</v>
      </c>
      <c r="B258" s="1" t="n">
        <v>45069</v>
      </c>
      <c r="C258" s="2" t="n">
        <v>0.5495949074074075</v>
      </c>
      <c r="D258">
        <f>'Identyfikacja'!D258</f>
        <v/>
      </c>
      <c r="E258" s="5" t="inlineStr">
        <is>
          <t>WOT63757</t>
        </is>
      </c>
      <c r="F258" t="n">
        <v>9</v>
      </c>
      <c r="G258" t="n">
        <v>0</v>
      </c>
      <c r="I258" t="n">
        <v>5</v>
      </c>
      <c r="J258" t="n">
        <v>0</v>
      </c>
    </row>
    <row r="259">
      <c r="A259" t="n">
        <v>258</v>
      </c>
      <c r="B259" s="1" t="n">
        <v>45069</v>
      </c>
      <c r="C259" s="2" t="n">
        <v>0.5496296296296296</v>
      </c>
      <c r="D259">
        <f>'Identyfikacja'!D259</f>
        <v/>
      </c>
      <c r="E259" s="5" t="inlineStr">
        <is>
          <t>PGN879KY</t>
        </is>
      </c>
      <c r="F259" t="n">
        <v>9</v>
      </c>
      <c r="G259" t="n">
        <v>0</v>
      </c>
      <c r="I259" t="n">
        <v>4</v>
      </c>
      <c r="J259" t="n">
        <v>0</v>
      </c>
    </row>
    <row r="260">
      <c r="A260" t="n">
        <v>259</v>
      </c>
      <c r="B260" s="1" t="n">
        <v>45069</v>
      </c>
      <c r="C260" s="2" t="n">
        <v>0.5496875</v>
      </c>
      <c r="D260">
        <f>'Identyfikacja'!D260</f>
        <v/>
      </c>
      <c r="E260" s="5" t="inlineStr">
        <is>
          <t>ELC47688</t>
        </is>
      </c>
      <c r="F260" t="n">
        <v>9</v>
      </c>
      <c r="G260" t="n">
        <v>0</v>
      </c>
      <c r="I260" t="n">
        <v>4</v>
      </c>
      <c r="J260" t="n">
        <v>0</v>
      </c>
    </row>
    <row r="261">
      <c r="A261" t="n">
        <v>260</v>
      </c>
      <c r="B261" s="1" t="n">
        <v>45069</v>
      </c>
      <c r="C261" s="2" t="n">
        <v>0.5497453703703704</v>
      </c>
      <c r="D261">
        <f>'Identyfikacja'!D261</f>
        <v/>
      </c>
      <c r="E261" s="5" t="inlineStr">
        <is>
          <t>WND4893C</t>
        </is>
      </c>
      <c r="F261" t="n">
        <v>3</v>
      </c>
      <c r="G261" t="n">
        <v>0</v>
      </c>
      <c r="I261" t="n">
        <v>2</v>
      </c>
      <c r="J261" t="n">
        <v>0</v>
      </c>
    </row>
    <row r="262">
      <c r="A262" t="n">
        <v>261</v>
      </c>
      <c r="B262" s="1" t="n">
        <v>45069</v>
      </c>
      <c r="C262" s="2" t="n">
        <v>0.5499074074074074</v>
      </c>
      <c r="D262">
        <f>'Identyfikacja'!D262</f>
        <v/>
      </c>
      <c r="E262" s="5" t="inlineStr">
        <is>
          <t>WPR4316N</t>
        </is>
      </c>
      <c r="F262" t="n">
        <v>9</v>
      </c>
      <c r="G262" t="n">
        <v>0</v>
      </c>
      <c r="I262" t="n">
        <v>5</v>
      </c>
      <c r="J262" t="n">
        <v>0</v>
      </c>
    </row>
    <row r="263">
      <c r="A263" t="n">
        <v>262</v>
      </c>
      <c r="B263" s="1" t="n">
        <v>45069</v>
      </c>
      <c r="C263" s="2" t="n">
        <v>0.5499305555555556</v>
      </c>
      <c r="D263">
        <f>'Identyfikacja'!D263</f>
        <v/>
      </c>
      <c r="E263" s="5" t="inlineStr">
        <is>
          <t>DW9MW70</t>
        </is>
      </c>
      <c r="F263" t="n">
        <v>7</v>
      </c>
      <c r="G263" t="n">
        <v>0</v>
      </c>
      <c r="I263" t="n">
        <v>1</v>
      </c>
      <c r="J263" t="n">
        <v>0</v>
      </c>
    </row>
    <row r="264">
      <c r="A264" t="n">
        <v>263</v>
      </c>
      <c r="B264" s="1" t="n">
        <v>45069</v>
      </c>
      <c r="C264" s="2" t="n">
        <v>0.5499537037037037</v>
      </c>
      <c r="D264">
        <f>'Identyfikacja'!D264</f>
        <v/>
      </c>
      <c r="E264" s="5" t="inlineStr">
        <is>
          <t>PO2MM31</t>
        </is>
      </c>
      <c r="F264" t="n">
        <v>9</v>
      </c>
      <c r="G264" t="n">
        <v>0</v>
      </c>
      <c r="I264" t="n">
        <v>5</v>
      </c>
      <c r="J264" t="n">
        <v>0</v>
      </c>
    </row>
    <row r="265">
      <c r="A265" t="n">
        <v>264</v>
      </c>
      <c r="B265" s="1" t="n">
        <v>45069</v>
      </c>
      <c r="C265" s="2" t="n">
        <v>0.5499884259259259</v>
      </c>
      <c r="D265">
        <f>'Identyfikacja'!D265</f>
        <v/>
      </c>
      <c r="E265" s="5" t="inlineStr">
        <is>
          <t>FSW09KP</t>
        </is>
      </c>
      <c r="F265" t="n">
        <v>7</v>
      </c>
      <c r="G265" t="n">
        <v>0</v>
      </c>
      <c r="I265" t="n">
        <v>1</v>
      </c>
      <c r="J265" t="n">
        <v>0</v>
      </c>
    </row>
    <row r="266">
      <c r="A266" t="n">
        <v>265</v>
      </c>
      <c r="B266" s="1" t="n">
        <v>45069</v>
      </c>
      <c r="C266" s="2" t="n">
        <v>0.550324074074074</v>
      </c>
      <c r="D266">
        <f>'Identyfikacja'!D266</f>
        <v/>
      </c>
      <c r="E266" s="5" t="inlineStr">
        <is>
          <t>FZ0091L</t>
        </is>
      </c>
      <c r="F266" t="n">
        <v>8</v>
      </c>
      <c r="G266" t="n">
        <v>0</v>
      </c>
      <c r="I266" t="n">
        <v>6</v>
      </c>
      <c r="J266" t="n">
        <v>0</v>
      </c>
    </row>
    <row r="267">
      <c r="A267" t="n">
        <v>266</v>
      </c>
      <c r="B267" s="1" t="n">
        <v>45069</v>
      </c>
      <c r="C267" s="2" t="n">
        <v>0.5504513888888889</v>
      </c>
      <c r="D267">
        <f>'Identyfikacja'!D267</f>
        <v/>
      </c>
      <c r="E267" s="5" t="inlineStr">
        <is>
          <t>FSWKH20</t>
        </is>
      </c>
      <c r="F267" t="n">
        <v>7</v>
      </c>
      <c r="G267" t="n">
        <v>0</v>
      </c>
      <c r="I267" t="n">
        <v>1</v>
      </c>
      <c r="J267" t="n">
        <v>0</v>
      </c>
    </row>
    <row r="268">
      <c r="A268" t="n">
        <v>267</v>
      </c>
      <c r="B268" s="1" t="n">
        <v>45069</v>
      </c>
      <c r="C268" s="2" t="n">
        <v>0.5505208333333333</v>
      </c>
      <c r="D268">
        <f>'Identyfikacja'!D268</f>
        <v/>
      </c>
      <c r="E268" s="5" t="inlineStr">
        <is>
          <t>PZ770UJ</t>
        </is>
      </c>
      <c r="F268" t="n">
        <v>9</v>
      </c>
      <c r="G268" t="n">
        <v>0</v>
      </c>
      <c r="I268" t="n">
        <v>5</v>
      </c>
      <c r="J268" t="n">
        <v>1</v>
      </c>
      <c r="K268" t="n">
        <v>4</v>
      </c>
    </row>
    <row r="269">
      <c r="A269" t="n">
        <v>268</v>
      </c>
      <c r="B269" s="1" t="n">
        <v>45069</v>
      </c>
      <c r="C269" s="2" t="n">
        <v>0.5505439814814815</v>
      </c>
      <c r="D269">
        <f>'Identyfikacja'!D269</f>
        <v/>
      </c>
      <c r="E269" s="5" t="inlineStr">
        <is>
          <t>WGM6324G</t>
        </is>
      </c>
      <c r="F269" t="n">
        <v>8</v>
      </c>
      <c r="G269" t="n">
        <v>0</v>
      </c>
      <c r="I269" t="n">
        <v>6</v>
      </c>
      <c r="J269" t="n">
        <v>0</v>
      </c>
    </row>
    <row r="270">
      <c r="A270" t="n">
        <v>269</v>
      </c>
      <c r="B270" s="1" t="n">
        <v>45069</v>
      </c>
      <c r="C270" s="2" t="n">
        <v>0.5505671296296296</v>
      </c>
      <c r="D270">
        <f>'Identyfikacja'!D270</f>
        <v/>
      </c>
      <c r="E270" s="5" t="inlineStr">
        <is>
          <t>FSWHV58</t>
        </is>
      </c>
      <c r="F270" t="n">
        <v>7</v>
      </c>
      <c r="G270" t="n">
        <v>0</v>
      </c>
      <c r="I270" t="n">
        <v>1</v>
      </c>
      <c r="J270" t="n">
        <v>0</v>
      </c>
    </row>
    <row r="271">
      <c r="A271" t="n">
        <v>270</v>
      </c>
      <c r="B271" s="1" t="n">
        <v>45069</v>
      </c>
      <c r="C271" s="2" t="n">
        <v>0.5505902777777778</v>
      </c>
      <c r="D271">
        <f>'Identyfikacja'!D271</f>
        <v/>
      </c>
      <c r="E271" s="5" t="inlineStr">
        <is>
          <t>FSW11YN</t>
        </is>
      </c>
      <c r="F271" t="n">
        <v>7</v>
      </c>
      <c r="G271" t="n">
        <v>0</v>
      </c>
      <c r="I271" t="n">
        <v>1</v>
      </c>
      <c r="J271" t="n">
        <v>0</v>
      </c>
    </row>
    <row r="272">
      <c r="A272" t="n">
        <v>271</v>
      </c>
      <c r="B272" s="1" t="n">
        <v>45069</v>
      </c>
      <c r="C272" s="2" t="n">
        <v>0.5509837962962963</v>
      </c>
      <c r="D272">
        <f>'Identyfikacja'!D272</f>
        <v/>
      </c>
      <c r="E272" s="5" t="inlineStr">
        <is>
          <t>PZ1R196</t>
        </is>
      </c>
      <c r="F272" t="n">
        <v>9</v>
      </c>
      <c r="G272" t="n">
        <v>0</v>
      </c>
      <c r="I272" t="n">
        <v>5</v>
      </c>
      <c r="J272" t="n">
        <v>0</v>
      </c>
    </row>
    <row r="273">
      <c r="A273" t="n">
        <v>272</v>
      </c>
      <c r="B273" s="1" t="n">
        <v>45069</v>
      </c>
      <c r="C273" s="2" t="n">
        <v>0.5511574074074074</v>
      </c>
      <c r="D273">
        <f>'Identyfikacja'!D273</f>
        <v/>
      </c>
      <c r="E273" s="5" t="inlineStr">
        <is>
          <t>WGM4668H</t>
        </is>
      </c>
      <c r="F273" t="n">
        <v>9</v>
      </c>
      <c r="G273" t="n">
        <v>0</v>
      </c>
      <c r="I273" t="n">
        <v>5</v>
      </c>
      <c r="J273" t="n">
        <v>0</v>
      </c>
    </row>
    <row r="274">
      <c r="A274" t="n">
        <v>273</v>
      </c>
      <c r="B274" s="1" t="n">
        <v>45069</v>
      </c>
      <c r="C274" s="2" t="n">
        <v>0.5511805555555556</v>
      </c>
      <c r="D274">
        <f>'Identyfikacja'!D274</f>
        <v/>
      </c>
      <c r="E274" s="5" t="inlineStr">
        <is>
          <t>PZ453NP</t>
        </is>
      </c>
      <c r="F274" t="n">
        <v>9</v>
      </c>
      <c r="G274" t="n">
        <v>0</v>
      </c>
      <c r="I274" t="n">
        <v>5</v>
      </c>
      <c r="J274" t="n">
        <v>0</v>
      </c>
    </row>
    <row r="275">
      <c r="A275" t="n">
        <v>274</v>
      </c>
      <c r="B275" s="1" t="n">
        <v>45069</v>
      </c>
      <c r="C275" s="2" t="n">
        <v>0.5512037037037038</v>
      </c>
      <c r="D275">
        <f>'Identyfikacja'!D275</f>
        <v/>
      </c>
      <c r="E275" s="5" t="inlineStr">
        <is>
          <t>PP5291P</t>
        </is>
      </c>
      <c r="F275" t="n">
        <v>9</v>
      </c>
      <c r="G275" t="n">
        <v>0</v>
      </c>
      <c r="I275" t="n">
        <v>5</v>
      </c>
      <c r="J275" t="n">
        <v>1</v>
      </c>
      <c r="K275" t="n">
        <v>4</v>
      </c>
    </row>
    <row r="276">
      <c r="A276" t="n">
        <v>275</v>
      </c>
      <c r="B276" s="1" t="n">
        <v>45069</v>
      </c>
      <c r="C276" s="2" t="n">
        <v>0.5513773148148148</v>
      </c>
      <c r="D276">
        <f>'Identyfikacja'!D276</f>
        <v/>
      </c>
      <c r="E276" s="5" t="inlineStr">
        <is>
          <t>PCT4</t>
        </is>
      </c>
      <c r="F276" t="n">
        <v>7</v>
      </c>
      <c r="G276" t="n">
        <v>0</v>
      </c>
      <c r="I276" t="n">
        <v>1</v>
      </c>
      <c r="J276" t="n">
        <v>0</v>
      </c>
    </row>
    <row r="277">
      <c r="A277" t="n">
        <v>276</v>
      </c>
      <c r="B277" s="1" t="n">
        <v>45069</v>
      </c>
      <c r="C277" s="2" t="n">
        <v>0.5514699074074074</v>
      </c>
      <c r="D277">
        <f>'Identyfikacja'!D277</f>
        <v/>
      </c>
      <c r="E277" s="5" t="inlineStr">
        <is>
          <t>PZ354ML</t>
        </is>
      </c>
      <c r="F277" t="n">
        <v>7</v>
      </c>
      <c r="G277" t="n">
        <v>0</v>
      </c>
      <c r="I277" t="n">
        <v>1</v>
      </c>
      <c r="J277" t="n">
        <v>0</v>
      </c>
    </row>
    <row r="278">
      <c r="A278" t="n">
        <v>277</v>
      </c>
      <c r="B278" s="1" t="n">
        <v>45069</v>
      </c>
      <c r="C278" s="2" t="n">
        <v>0.5517361111111111</v>
      </c>
      <c r="D278">
        <f>'Identyfikacja'!D278</f>
        <v/>
      </c>
      <c r="E278" s="5" t="inlineStr">
        <is>
          <t>FSWNV79</t>
        </is>
      </c>
      <c r="F278" t="n">
        <v>7</v>
      </c>
      <c r="G278" t="n">
        <v>0</v>
      </c>
      <c r="I278" t="n">
        <v>1</v>
      </c>
      <c r="J278" t="n">
        <v>0</v>
      </c>
    </row>
    <row r="279">
      <c r="A279" t="n">
        <v>278</v>
      </c>
      <c r="B279" s="1" t="n">
        <v>45069</v>
      </c>
      <c r="C279" s="2" t="n">
        <v>0.5517592592592593</v>
      </c>
      <c r="D279">
        <f>'Identyfikacja'!D279</f>
        <v/>
      </c>
      <c r="E279" s="5" t="inlineStr">
        <is>
          <t>FSWGY17</t>
        </is>
      </c>
      <c r="F279" t="n">
        <v>7</v>
      </c>
      <c r="G279" t="n">
        <v>0</v>
      </c>
      <c r="I279" t="n">
        <v>1</v>
      </c>
      <c r="J279" t="n">
        <v>0</v>
      </c>
    </row>
    <row r="280">
      <c r="A280" t="n">
        <v>279</v>
      </c>
      <c r="B280" s="1" t="n">
        <v>45069</v>
      </c>
      <c r="C280" s="2" t="n">
        <v>0.5517939814814815</v>
      </c>
      <c r="D280">
        <f>'Identyfikacja'!D280</f>
        <v/>
      </c>
      <c r="E280" s="5" t="inlineStr">
        <is>
          <t>FSWJV83</t>
        </is>
      </c>
      <c r="F280" t="n">
        <v>7</v>
      </c>
      <c r="G280" t="n">
        <v>0</v>
      </c>
      <c r="I280" t="n">
        <v>1</v>
      </c>
      <c r="J280" t="n">
        <v>0</v>
      </c>
    </row>
    <row r="281">
      <c r="A281" t="n">
        <v>280</v>
      </c>
      <c r="B281" s="1" t="n">
        <v>45069</v>
      </c>
      <c r="C281" s="2" t="n">
        <v>0.5518055555555555</v>
      </c>
      <c r="D281">
        <f>'Identyfikacja'!D281</f>
        <v/>
      </c>
      <c r="E281" s="5" t="inlineStr">
        <is>
          <t>FSW17SM</t>
        </is>
      </c>
      <c r="F281" t="n">
        <v>7</v>
      </c>
      <c r="G281" t="n">
        <v>0</v>
      </c>
      <c r="I281" t="n">
        <v>1</v>
      </c>
      <c r="J281" t="n">
        <v>0</v>
      </c>
    </row>
    <row r="282">
      <c r="A282" t="n">
        <v>281</v>
      </c>
      <c r="B282" s="1" t="n">
        <v>45069</v>
      </c>
      <c r="C282" s="2" t="n">
        <v>0.5520138888888889</v>
      </c>
      <c r="D282">
        <f>'Identyfikacja'!D282</f>
        <v/>
      </c>
      <c r="E282" s="5" t="inlineStr">
        <is>
          <t>FSWKG70</t>
        </is>
      </c>
      <c r="F282" t="n">
        <v>7</v>
      </c>
      <c r="G282" t="n">
        <v>0</v>
      </c>
      <c r="I282" t="n">
        <v>1</v>
      </c>
      <c r="J282" t="n">
        <v>0</v>
      </c>
    </row>
    <row r="283">
      <c r="A283" t="n">
        <v>282</v>
      </c>
      <c r="B283" s="1" t="n">
        <v>45069</v>
      </c>
      <c r="C283" s="2" t="n">
        <v>0.5520486111111111</v>
      </c>
      <c r="D283">
        <f>'Identyfikacja'!D283</f>
        <v/>
      </c>
      <c r="E283" s="5" t="inlineStr">
        <is>
          <t>FSU04886</t>
        </is>
      </c>
      <c r="F283" t="n">
        <v>7</v>
      </c>
      <c r="G283" t="n">
        <v>0</v>
      </c>
      <c r="I283" t="n">
        <v>1</v>
      </c>
      <c r="J283" t="n">
        <v>0</v>
      </c>
    </row>
    <row r="284">
      <c r="A284" t="n">
        <v>283</v>
      </c>
      <c r="B284" s="1" t="n">
        <v>45069</v>
      </c>
      <c r="C284" s="2" t="n">
        <v>0.5520833333333334</v>
      </c>
      <c r="D284">
        <f>'Identyfikacja'!D284</f>
        <v/>
      </c>
      <c r="E284" s="5" t="inlineStr">
        <is>
          <t>FSWEK14</t>
        </is>
      </c>
      <c r="F284" t="n">
        <v>7</v>
      </c>
      <c r="G284" t="n">
        <v>0</v>
      </c>
      <c r="I284" t="n">
        <v>1</v>
      </c>
      <c r="J284" t="n">
        <v>0</v>
      </c>
    </row>
    <row r="285">
      <c r="A285" t="n">
        <v>284</v>
      </c>
      <c r="B285" s="1" t="n">
        <v>45069</v>
      </c>
      <c r="C285" s="2" t="n">
        <v>0.5520949074074074</v>
      </c>
      <c r="D285">
        <f>'Identyfikacja'!D285</f>
        <v/>
      </c>
      <c r="E285" s="5" t="inlineStr">
        <is>
          <t>FSWGY67</t>
        </is>
      </c>
      <c r="F285" t="n">
        <v>7</v>
      </c>
      <c r="G285" t="n">
        <v>0</v>
      </c>
      <c r="I285" t="n">
        <v>1</v>
      </c>
      <c r="J285" t="n">
        <v>0</v>
      </c>
    </row>
    <row r="286">
      <c r="A286" t="n">
        <v>285</v>
      </c>
      <c r="B286" s="1" t="n">
        <v>45069</v>
      </c>
      <c r="C286" s="2" t="n">
        <v>0.5521412037037037</v>
      </c>
      <c r="D286">
        <f>'Identyfikacja'!D286</f>
        <v/>
      </c>
      <c r="E286" s="5" t="inlineStr">
        <is>
          <t>FSWAJ20</t>
        </is>
      </c>
      <c r="F286" t="n">
        <v>7</v>
      </c>
      <c r="G286" t="n">
        <v>0</v>
      </c>
      <c r="I286" t="n">
        <v>1</v>
      </c>
      <c r="J286" t="n">
        <v>0</v>
      </c>
    </row>
    <row r="287">
      <c r="A287" t="n">
        <v>286</v>
      </c>
      <c r="B287" s="1" t="n">
        <v>45069</v>
      </c>
      <c r="C287" s="2" t="n">
        <v>0.5525347222222222</v>
      </c>
      <c r="D287">
        <f>'Identyfikacja'!D287</f>
        <v/>
      </c>
      <c r="E287" s="5" t="inlineStr">
        <is>
          <t>PO2XX21</t>
        </is>
      </c>
      <c r="F287" t="n">
        <v>8</v>
      </c>
      <c r="G287" t="n">
        <v>0</v>
      </c>
      <c r="I287" t="n">
        <v>6</v>
      </c>
      <c r="J287" t="n">
        <v>0</v>
      </c>
    </row>
    <row r="288">
      <c r="A288" t="n">
        <v>287</v>
      </c>
      <c r="B288" s="1" t="n">
        <v>45069</v>
      </c>
      <c r="C288" s="2" t="n">
        <v>0.5525578703703704</v>
      </c>
      <c r="D288">
        <f>'Identyfikacja'!D288</f>
        <v/>
      </c>
      <c r="E288" s="5" t="inlineStr">
        <is>
          <t>FSWFR53</t>
        </is>
      </c>
      <c r="F288" t="n">
        <v>7</v>
      </c>
      <c r="G288" t="n">
        <v>0</v>
      </c>
      <c r="I288" t="n">
        <v>1</v>
      </c>
      <c r="J288" t="n">
        <v>0</v>
      </c>
    </row>
    <row r="289">
      <c r="A289" t="n">
        <v>288</v>
      </c>
      <c r="B289" s="1" t="n">
        <v>45069</v>
      </c>
      <c r="C289" s="2" t="n">
        <v>0.5526041666666667</v>
      </c>
      <c r="D289">
        <f>'Identyfikacja'!D289</f>
        <v/>
      </c>
      <c r="E289" s="5" t="inlineStr">
        <is>
          <t>FZ3258K</t>
        </is>
      </c>
      <c r="F289" t="n">
        <v>9</v>
      </c>
      <c r="G289" t="n">
        <v>0</v>
      </c>
      <c r="I289" t="n">
        <v>5</v>
      </c>
      <c r="J289" t="n">
        <v>0</v>
      </c>
    </row>
    <row r="290">
      <c r="A290" t="n">
        <v>289</v>
      </c>
      <c r="B290" s="1" t="n">
        <v>45069</v>
      </c>
      <c r="C290" s="2" t="n">
        <v>0.5526273148148149</v>
      </c>
      <c r="D290">
        <f>'Identyfikacja'!D290</f>
        <v/>
      </c>
      <c r="E290" s="5" t="inlineStr">
        <is>
          <t>PGN178LF</t>
        </is>
      </c>
      <c r="F290" t="n">
        <v>9</v>
      </c>
      <c r="G290" t="n">
        <v>0</v>
      </c>
      <c r="I290" t="n">
        <v>5</v>
      </c>
      <c r="J290" t="n">
        <v>0</v>
      </c>
    </row>
    <row r="291">
      <c r="A291" t="n">
        <v>290</v>
      </c>
      <c r="B291" s="1" t="n">
        <v>45069</v>
      </c>
      <c r="C291" s="2" t="n">
        <v>0.5527314814814814</v>
      </c>
      <c r="D291">
        <f>'Identyfikacja'!D291</f>
        <v/>
      </c>
      <c r="E291" s="5" t="inlineStr">
        <is>
          <t>FSWPR45</t>
        </is>
      </c>
      <c r="F291" t="n">
        <v>7</v>
      </c>
      <c r="G291" t="n">
        <v>0</v>
      </c>
      <c r="I291" t="n">
        <v>1</v>
      </c>
      <c r="J291" t="n">
        <v>0</v>
      </c>
    </row>
    <row r="292">
      <c r="A292" t="n">
        <v>291</v>
      </c>
      <c r="B292" s="1" t="n">
        <v>45069</v>
      </c>
      <c r="C292" s="2" t="n">
        <v>0.552974537037037</v>
      </c>
      <c r="D292">
        <f>'Identyfikacja'!D292</f>
        <v/>
      </c>
      <c r="E292" s="5" t="inlineStr">
        <is>
          <t>FSWNC28</t>
        </is>
      </c>
      <c r="F292" t="n">
        <v>7</v>
      </c>
      <c r="G292" t="n">
        <v>0</v>
      </c>
      <c r="I292" t="n">
        <v>1</v>
      </c>
      <c r="J292" t="n">
        <v>0</v>
      </c>
    </row>
    <row r="293">
      <c r="A293" t="n">
        <v>292</v>
      </c>
      <c r="B293" s="1" t="n">
        <v>45069</v>
      </c>
      <c r="C293" s="2" t="n">
        <v>0.5530092592592593</v>
      </c>
      <c r="D293">
        <f>'Identyfikacja'!D293</f>
        <v/>
      </c>
      <c r="E293" s="5" t="inlineStr">
        <is>
          <t>FSWMW01</t>
        </is>
      </c>
      <c r="F293" t="n">
        <v>7</v>
      </c>
      <c r="G293" t="n">
        <v>0</v>
      </c>
      <c r="I293" t="n">
        <v>1</v>
      </c>
      <c r="J293" t="n">
        <v>0</v>
      </c>
    </row>
    <row r="294">
      <c r="A294" t="n">
        <v>293</v>
      </c>
      <c r="B294" s="1" t="n">
        <v>45069</v>
      </c>
      <c r="C294" s="2" t="n">
        <v>0.5534143518518518</v>
      </c>
      <c r="D294">
        <f>'Identyfikacja'!D294</f>
        <v/>
      </c>
      <c r="E294" s="5" t="inlineStr">
        <is>
          <t>FSWMP33</t>
        </is>
      </c>
      <c r="F294" t="n">
        <v>7</v>
      </c>
      <c r="G294" t="n">
        <v>0</v>
      </c>
      <c r="I294" t="n">
        <v>1</v>
      </c>
      <c r="J294" t="n">
        <v>0</v>
      </c>
    </row>
    <row r="295">
      <c r="A295" t="n">
        <v>294</v>
      </c>
      <c r="B295" s="1" t="n">
        <v>45069</v>
      </c>
      <c r="C295" s="2" t="n">
        <v>0.5536226851851852</v>
      </c>
      <c r="D295">
        <f>'Identyfikacja'!D295</f>
        <v/>
      </c>
      <c r="E295" s="5" t="inlineStr">
        <is>
          <t>FSW26PE</t>
        </is>
      </c>
      <c r="F295" t="n">
        <v>7</v>
      </c>
      <c r="G295" t="n">
        <v>0</v>
      </c>
      <c r="I295" t="n">
        <v>1</v>
      </c>
      <c r="J295" t="n">
        <v>0</v>
      </c>
    </row>
    <row r="296">
      <c r="A296" t="n">
        <v>295</v>
      </c>
      <c r="B296" s="1" t="n">
        <v>45069</v>
      </c>
      <c r="C296" s="2" t="n">
        <v>0.5539814814814815</v>
      </c>
      <c r="D296">
        <f>'Identyfikacja'!D296</f>
        <v/>
      </c>
      <c r="E296" s="5" t="inlineStr">
        <is>
          <t>LRA34750</t>
        </is>
      </c>
      <c r="F296" t="n">
        <v>9</v>
      </c>
      <c r="G296" t="n">
        <v>0</v>
      </c>
      <c r="I296" t="n">
        <v>5</v>
      </c>
      <c r="J296" t="n">
        <v>0</v>
      </c>
    </row>
    <row r="297">
      <c r="A297" t="n">
        <v>296</v>
      </c>
      <c r="B297" s="1" t="n">
        <v>45069</v>
      </c>
      <c r="C297" s="2" t="n">
        <v>0.5540162037037037</v>
      </c>
      <c r="D297">
        <f>'Identyfikacja'!D297</f>
        <v/>
      </c>
      <c r="E297" s="5" t="inlineStr">
        <is>
          <t>PMI16489</t>
        </is>
      </c>
      <c r="F297" t="n">
        <v>9</v>
      </c>
      <c r="G297" t="n">
        <v>0</v>
      </c>
      <c r="I297" t="n">
        <v>5</v>
      </c>
      <c r="J297" t="n">
        <v>0</v>
      </c>
    </row>
    <row r="298">
      <c r="A298" t="n">
        <v>297</v>
      </c>
      <c r="B298" s="1" t="n">
        <v>45069</v>
      </c>
      <c r="C298" s="2" t="n">
        <v>0.554212962962963</v>
      </c>
      <c r="D298">
        <f>'Identyfikacja'!D298</f>
        <v/>
      </c>
      <c r="E298" s="5" t="inlineStr">
        <is>
          <t>PZ587VY</t>
        </is>
      </c>
      <c r="F298" t="n">
        <v>9</v>
      </c>
      <c r="G298" t="n">
        <v>0</v>
      </c>
      <c r="I298" t="n">
        <v>5</v>
      </c>
      <c r="J298" t="n">
        <v>1</v>
      </c>
      <c r="K298" t="n">
        <v>4</v>
      </c>
    </row>
    <row r="299">
      <c r="A299" t="n">
        <v>298</v>
      </c>
      <c r="B299" s="1" t="n">
        <v>45069</v>
      </c>
      <c r="C299" s="2" t="n">
        <v>0.5542824074074074</v>
      </c>
      <c r="D299">
        <f>'Identyfikacja'!D299</f>
        <v/>
      </c>
      <c r="E299" s="5" t="inlineStr">
        <is>
          <t>WGM3566H</t>
        </is>
      </c>
      <c r="F299" t="n">
        <v>9</v>
      </c>
      <c r="G299" t="n">
        <v>0</v>
      </c>
      <c r="I299" t="n">
        <v>5</v>
      </c>
      <c r="J299" t="n">
        <v>0</v>
      </c>
    </row>
    <row r="300">
      <c r="A300" t="n">
        <v>299</v>
      </c>
      <c r="B300" s="1" t="n">
        <v>45069</v>
      </c>
      <c r="C300" s="2" t="n">
        <v>0.5543055555555556</v>
      </c>
      <c r="D300">
        <f>'Identyfikacja'!D300</f>
        <v/>
      </c>
      <c r="E300" s="5" t="inlineStr">
        <is>
          <t>FSU28367</t>
        </is>
      </c>
      <c r="F300" t="n">
        <v>7</v>
      </c>
      <c r="G300" t="n">
        <v>0</v>
      </c>
      <c r="I300" t="n">
        <v>1</v>
      </c>
      <c r="J300" t="n">
        <v>0</v>
      </c>
    </row>
    <row r="301">
      <c r="A301" t="n">
        <v>300</v>
      </c>
      <c r="B301" s="1" t="n">
        <v>45069</v>
      </c>
      <c r="C301" s="2" t="n">
        <v>0.5543171296296296</v>
      </c>
      <c r="D301">
        <f>'Identyfikacja'!D301</f>
        <v/>
      </c>
      <c r="E301" s="5" t="inlineStr">
        <is>
          <t>BKL29759</t>
        </is>
      </c>
      <c r="F301" t="n">
        <v>3</v>
      </c>
      <c r="G301" t="n">
        <v>2</v>
      </c>
      <c r="H301" t="n">
        <v>3</v>
      </c>
      <c r="I301" t="n">
        <v>2</v>
      </c>
      <c r="J301" t="n">
        <v>2</v>
      </c>
      <c r="K301" t="n">
        <v>2</v>
      </c>
    </row>
    <row r="302">
      <c r="A302" t="n">
        <v>301</v>
      </c>
      <c r="B302" s="1" t="n">
        <v>45069</v>
      </c>
      <c r="C302" s="2" t="n">
        <v>0.5546180555555555</v>
      </c>
      <c r="D302">
        <f>'Identyfikacja'!D302</f>
        <v/>
      </c>
      <c r="E302" s="5" t="inlineStr">
        <is>
          <t>FSWCV39</t>
        </is>
      </c>
      <c r="F302" t="n">
        <v>11</v>
      </c>
      <c r="G302" t="n">
        <v>1</v>
      </c>
      <c r="H302" t="n">
        <v>3</v>
      </c>
      <c r="I302" t="n">
        <v>1</v>
      </c>
      <c r="J302" t="n">
        <v>1</v>
      </c>
      <c r="K302" t="n">
        <v>2</v>
      </c>
    </row>
    <row r="303">
      <c r="A303" t="n">
        <v>302</v>
      </c>
      <c r="B303" s="1" t="n">
        <v>45069</v>
      </c>
      <c r="C303" s="2" t="n">
        <v>0.5546643518518518</v>
      </c>
      <c r="D303">
        <f>'Identyfikacja'!D303</f>
        <v/>
      </c>
      <c r="E303" s="5" t="inlineStr">
        <is>
          <t>FSWRH79</t>
        </is>
      </c>
      <c r="F303" t="n">
        <v>7</v>
      </c>
      <c r="G303" t="n">
        <v>0</v>
      </c>
      <c r="I303" t="n">
        <v>1</v>
      </c>
      <c r="J303" t="n">
        <v>0</v>
      </c>
    </row>
    <row r="304">
      <c r="A304" t="n">
        <v>303</v>
      </c>
      <c r="B304" s="1" t="n">
        <v>45069</v>
      </c>
      <c r="C304" s="2" t="n">
        <v>0.5547222222222222</v>
      </c>
      <c r="D304">
        <f>'Identyfikacja'!D304</f>
        <v/>
      </c>
      <c r="E304" s="5" t="inlineStr">
        <is>
          <t>PO320TE</t>
        </is>
      </c>
      <c r="F304" t="n">
        <v>7</v>
      </c>
      <c r="G304" t="n">
        <v>0</v>
      </c>
      <c r="I304" t="n">
        <v>1</v>
      </c>
      <c r="J304" t="n">
        <v>0</v>
      </c>
    </row>
    <row r="305">
      <c r="A305" t="n">
        <v>304</v>
      </c>
      <c r="B305" s="1" t="n">
        <v>45069</v>
      </c>
      <c r="C305" s="2" t="n">
        <v>0.5549537037037037</v>
      </c>
      <c r="D305">
        <f>'Identyfikacja'!D305</f>
        <v/>
      </c>
      <c r="E305" s="5" t="inlineStr">
        <is>
          <t>FSWHM38</t>
        </is>
      </c>
      <c r="F305" t="n">
        <v>7</v>
      </c>
      <c r="G305" t="n">
        <v>0</v>
      </c>
      <c r="I305" t="n">
        <v>1</v>
      </c>
      <c r="J305" t="n">
        <v>0</v>
      </c>
    </row>
    <row r="306">
      <c r="A306" t="n">
        <v>305</v>
      </c>
      <c r="B306" s="1" t="n">
        <v>45069</v>
      </c>
      <c r="C306" s="2" t="n">
        <v>0.5551851851851852</v>
      </c>
      <c r="D306">
        <f>'Identyfikacja'!D306</f>
        <v/>
      </c>
      <c r="E306" s="5" t="inlineStr">
        <is>
          <t>WPR3187N</t>
        </is>
      </c>
      <c r="F306" t="n">
        <v>9</v>
      </c>
      <c r="G306" t="n">
        <v>0</v>
      </c>
      <c r="I306" t="n">
        <v>5</v>
      </c>
      <c r="J306" t="n">
        <v>0</v>
      </c>
    </row>
    <row r="307">
      <c r="A307" t="n">
        <v>306</v>
      </c>
      <c r="B307" s="1" t="n">
        <v>45069</v>
      </c>
      <c r="C307" s="2" t="n">
        <v>0.5552546296296297</v>
      </c>
      <c r="D307">
        <f>'Identyfikacja'!D307</f>
        <v/>
      </c>
      <c r="E307" s="5" t="inlineStr">
        <is>
          <t>WPZ35002</t>
        </is>
      </c>
      <c r="F307" t="n">
        <v>9</v>
      </c>
      <c r="G307" t="n">
        <v>0</v>
      </c>
      <c r="I307" t="n">
        <v>5</v>
      </c>
      <c r="J307" t="n">
        <v>0</v>
      </c>
    </row>
    <row r="308">
      <c r="A308" t="n">
        <v>307</v>
      </c>
      <c r="B308" s="1" t="n">
        <v>45069</v>
      </c>
      <c r="C308" s="2" t="n">
        <v>0.5552777777777778</v>
      </c>
      <c r="D308">
        <f>'Identyfikacja'!D308</f>
        <v/>
      </c>
      <c r="E308" s="5" t="inlineStr">
        <is>
          <t>DZL13363</t>
        </is>
      </c>
      <c r="F308" t="n">
        <v>7</v>
      </c>
      <c r="G308" t="n">
        <v>0</v>
      </c>
      <c r="I308" t="n">
        <v>1</v>
      </c>
      <c r="J308" t="n">
        <v>0</v>
      </c>
    </row>
    <row r="309">
      <c r="A309" t="n">
        <v>308</v>
      </c>
      <c r="B309" s="1" t="n">
        <v>45069</v>
      </c>
      <c r="C309" s="2" t="n">
        <v>0.5553009259259259</v>
      </c>
      <c r="D309">
        <f>'Identyfikacja'!D309</f>
        <v/>
      </c>
      <c r="E309" s="5" t="inlineStr">
        <is>
          <t>PWR366FU</t>
        </is>
      </c>
      <c r="F309" t="n">
        <v>11</v>
      </c>
      <c r="G309" t="n">
        <v>0</v>
      </c>
      <c r="I309" t="n">
        <v>1</v>
      </c>
      <c r="J309" t="n">
        <v>0</v>
      </c>
    </row>
    <row r="310">
      <c r="A310" t="n">
        <v>309</v>
      </c>
      <c r="B310" s="1" t="n">
        <v>45069</v>
      </c>
      <c r="C310" s="2" t="n">
        <v>0.5553587962962963</v>
      </c>
      <c r="D310">
        <f>'Identyfikacja'!D310</f>
        <v/>
      </c>
      <c r="E310" s="5" t="inlineStr">
        <is>
          <t>FZ2148R</t>
        </is>
      </c>
      <c r="F310" t="n">
        <v>9</v>
      </c>
      <c r="G310" t="n">
        <v>0</v>
      </c>
      <c r="I310" t="n">
        <v>5</v>
      </c>
      <c r="J310" t="n">
        <v>0</v>
      </c>
    </row>
    <row r="311">
      <c r="A311" t="n">
        <v>310</v>
      </c>
      <c r="B311" s="1" t="n">
        <v>45069</v>
      </c>
      <c r="C311" s="2" t="n">
        <v>0.5554513888888889</v>
      </c>
      <c r="D311">
        <f>'Identyfikacja'!D311</f>
        <v/>
      </c>
      <c r="E311" s="5" t="inlineStr">
        <is>
          <t>FSWNW03</t>
        </is>
      </c>
      <c r="F311" t="n">
        <v>9</v>
      </c>
      <c r="G311" t="n">
        <v>1</v>
      </c>
      <c r="H311" t="n">
        <v>8</v>
      </c>
      <c r="I311" t="n">
        <v>5</v>
      </c>
      <c r="J311" t="n">
        <v>1</v>
      </c>
      <c r="K311" t="n">
        <v>6</v>
      </c>
    </row>
    <row r="312">
      <c r="A312" t="n">
        <v>311</v>
      </c>
      <c r="B312" s="1" t="n">
        <v>45069</v>
      </c>
      <c r="C312" s="2" t="n">
        <v>0.5554976851851852</v>
      </c>
      <c r="D312">
        <f>'Identyfikacja'!D312</f>
        <v/>
      </c>
      <c r="E312" s="5" t="inlineStr">
        <is>
          <t>PSZ44810</t>
        </is>
      </c>
      <c r="F312" t="n">
        <v>7</v>
      </c>
      <c r="G312" t="n">
        <v>0</v>
      </c>
      <c r="I312" t="n">
        <v>1</v>
      </c>
      <c r="J312" t="n">
        <v>0</v>
      </c>
    </row>
    <row r="313">
      <c r="A313" t="n">
        <v>312</v>
      </c>
      <c r="B313" s="1" t="n">
        <v>45069</v>
      </c>
      <c r="C313" s="2" t="n">
        <v>0.5555671296296296</v>
      </c>
      <c r="D313">
        <f>'Identyfikacja'!D313</f>
        <v/>
      </c>
      <c r="E313" s="5" t="inlineStr">
        <is>
          <t>WL9650P</t>
        </is>
      </c>
      <c r="F313" t="n">
        <v>9</v>
      </c>
      <c r="G313" t="n">
        <v>1</v>
      </c>
      <c r="H313" t="n">
        <v>8</v>
      </c>
      <c r="I313" t="n">
        <v>5</v>
      </c>
      <c r="J313" t="n">
        <v>1</v>
      </c>
      <c r="K313" t="n">
        <v>6</v>
      </c>
    </row>
    <row r="314">
      <c r="A314" t="n">
        <v>313</v>
      </c>
      <c r="B314" s="1" t="n">
        <v>45069</v>
      </c>
      <c r="C314" s="2" t="n">
        <v>0.5556828703703703</v>
      </c>
      <c r="D314">
        <f>'Identyfikacja'!D314</f>
        <v/>
      </c>
      <c r="E314" s="5" t="inlineStr">
        <is>
          <t>WGM89672</t>
        </is>
      </c>
      <c r="F314" t="n">
        <v>9</v>
      </c>
      <c r="G314" t="n">
        <v>2</v>
      </c>
      <c r="H314" t="n">
        <v>9</v>
      </c>
      <c r="I314" t="n">
        <v>4</v>
      </c>
      <c r="J314" t="n">
        <v>2</v>
      </c>
      <c r="K314" t="n">
        <v>4</v>
      </c>
    </row>
    <row r="315">
      <c r="A315" t="n">
        <v>314</v>
      </c>
      <c r="B315" s="1" t="n">
        <v>45069</v>
      </c>
      <c r="C315" s="2" t="n">
        <v>0.5557175925925926</v>
      </c>
      <c r="D315">
        <f>'Identyfikacja'!D315</f>
        <v/>
      </c>
      <c r="E315" s="5" t="inlineStr">
        <is>
          <t>FSWRP19</t>
        </is>
      </c>
      <c r="F315" t="n">
        <v>7</v>
      </c>
      <c r="G315" t="n">
        <v>1</v>
      </c>
      <c r="H315" t="n">
        <v>11</v>
      </c>
      <c r="I315" t="n">
        <v>1</v>
      </c>
      <c r="J315" t="n">
        <v>1</v>
      </c>
      <c r="K315" t="n">
        <v>1</v>
      </c>
    </row>
    <row r="316">
      <c r="A316" t="n">
        <v>315</v>
      </c>
      <c r="B316" s="1" t="n">
        <v>45069</v>
      </c>
      <c r="C316" s="2" t="n">
        <v>0.5558101851851852</v>
      </c>
      <c r="D316">
        <f>'Identyfikacja'!D316</f>
        <v/>
      </c>
      <c r="E316" s="5" t="inlineStr">
        <is>
          <t>FSWRA08</t>
        </is>
      </c>
      <c r="F316" t="n">
        <v>7</v>
      </c>
      <c r="G316" t="n">
        <v>0</v>
      </c>
      <c r="I316" t="n">
        <v>1</v>
      </c>
      <c r="J316" t="n">
        <v>0</v>
      </c>
    </row>
    <row r="317">
      <c r="A317" t="n">
        <v>316</v>
      </c>
      <c r="B317" s="1" t="n">
        <v>45069</v>
      </c>
      <c r="C317" s="2" t="n">
        <v>0.5558680555555555</v>
      </c>
      <c r="D317">
        <f>'Identyfikacja'!D317</f>
        <v/>
      </c>
      <c r="E317" s="5" t="inlineStr">
        <is>
          <t>FSWMX43</t>
        </is>
      </c>
      <c r="F317" t="n">
        <v>7</v>
      </c>
      <c r="G317" t="n">
        <v>0</v>
      </c>
      <c r="I317" t="n">
        <v>1</v>
      </c>
      <c r="J317" t="n">
        <v>0</v>
      </c>
    </row>
    <row r="318">
      <c r="A318" t="n">
        <v>317</v>
      </c>
      <c r="B318" s="1" t="n">
        <v>45069</v>
      </c>
      <c r="C318" s="2" t="n">
        <v>0.5560300925925926</v>
      </c>
      <c r="D318">
        <f>'Identyfikacja'!D318</f>
        <v/>
      </c>
      <c r="E318" s="5" t="inlineStr">
        <is>
          <t>FSWMA12</t>
        </is>
      </c>
      <c r="F318" t="n">
        <v>7</v>
      </c>
      <c r="G318" t="n">
        <v>0</v>
      </c>
      <c r="I318" t="n">
        <v>1</v>
      </c>
      <c r="J318" t="n">
        <v>0</v>
      </c>
    </row>
    <row r="319">
      <c r="A319" t="n">
        <v>318</v>
      </c>
      <c r="B319" s="1" t="n">
        <v>45069</v>
      </c>
      <c r="C319" s="2" t="n">
        <v>0.5560763888888889</v>
      </c>
      <c r="D319">
        <f>'Identyfikacja'!D319</f>
        <v/>
      </c>
      <c r="E319" s="5" t="inlineStr">
        <is>
          <t>WZ233AM</t>
        </is>
      </c>
      <c r="F319" t="n">
        <v>7</v>
      </c>
      <c r="G319" t="n">
        <v>0</v>
      </c>
      <c r="I319" t="n">
        <v>1</v>
      </c>
      <c r="J319" t="n">
        <v>0</v>
      </c>
    </row>
    <row r="320">
      <c r="A320" t="n">
        <v>319</v>
      </c>
      <c r="B320" s="1" t="n">
        <v>45069</v>
      </c>
      <c r="C320" s="2" t="n">
        <v>0.5569328703703704</v>
      </c>
      <c r="D320">
        <f>'Identyfikacja'!D320</f>
        <v/>
      </c>
      <c r="E320" s="5" t="inlineStr">
        <is>
          <t>WLS28629</t>
        </is>
      </c>
      <c r="F320" t="n">
        <v>9</v>
      </c>
      <c r="G320" t="n">
        <v>0</v>
      </c>
      <c r="I320" t="n">
        <v>5</v>
      </c>
      <c r="J320" t="n">
        <v>1</v>
      </c>
      <c r="K320" t="n">
        <v>4</v>
      </c>
    </row>
    <row r="321">
      <c r="A321" t="n">
        <v>320</v>
      </c>
      <c r="B321" s="1" t="n">
        <v>45069</v>
      </c>
      <c r="C321" s="2" t="n">
        <v>0.5570023148148148</v>
      </c>
      <c r="D321">
        <f>'Identyfikacja'!D321</f>
        <v/>
      </c>
      <c r="E321" s="5" t="inlineStr">
        <is>
          <t>FSWHL91</t>
        </is>
      </c>
      <c r="F321" t="n">
        <v>3</v>
      </c>
      <c r="G321" t="n">
        <v>1</v>
      </c>
      <c r="H321" t="n">
        <v>9</v>
      </c>
      <c r="I321" t="n">
        <v>3</v>
      </c>
      <c r="J321" t="n">
        <v>1</v>
      </c>
      <c r="K321" t="n">
        <v>4</v>
      </c>
    </row>
    <row r="322">
      <c r="A322" t="n">
        <v>321</v>
      </c>
      <c r="B322" s="1" t="n">
        <v>45069</v>
      </c>
      <c r="C322" s="2" t="n">
        <v>0.5572106481481481</v>
      </c>
      <c r="D322">
        <f>'Identyfikacja'!D322</f>
        <v/>
      </c>
      <c r="E322" s="5" t="inlineStr">
        <is>
          <t>FSW93VS</t>
        </is>
      </c>
      <c r="F322" t="n">
        <v>7</v>
      </c>
      <c r="G322" t="n">
        <v>0</v>
      </c>
      <c r="I322" t="n">
        <v>1</v>
      </c>
      <c r="J322" t="n">
        <v>0</v>
      </c>
    </row>
    <row r="323">
      <c r="A323" t="n">
        <v>322</v>
      </c>
      <c r="B323" s="1" t="n">
        <v>45069</v>
      </c>
      <c r="C323" s="2" t="n">
        <v>0.5572222222222222</v>
      </c>
      <c r="D323">
        <f>'Identyfikacja'!D323</f>
        <v/>
      </c>
      <c r="E323" s="5" t="inlineStr">
        <is>
          <t>NO881AG</t>
        </is>
      </c>
      <c r="F323" t="n">
        <v>9</v>
      </c>
      <c r="G323" t="n">
        <v>0</v>
      </c>
      <c r="I323" t="n">
        <v>5</v>
      </c>
      <c r="J323" t="n">
        <v>1</v>
      </c>
      <c r="K323" t="n">
        <v>4</v>
      </c>
    </row>
    <row r="324">
      <c r="A324" t="n">
        <v>323</v>
      </c>
      <c r="B324" s="1" t="n">
        <v>45069</v>
      </c>
      <c r="C324" s="2" t="n">
        <v>0.5573148148148148</v>
      </c>
      <c r="D324">
        <f>'Identyfikacja'!D324</f>
        <v/>
      </c>
      <c r="E324" s="5" t="inlineStr">
        <is>
          <t>GDA10167</t>
        </is>
      </c>
      <c r="F324" t="n">
        <v>9</v>
      </c>
      <c r="G324" t="n">
        <v>0</v>
      </c>
      <c r="I324" t="n">
        <v>5</v>
      </c>
      <c r="J324" t="n">
        <v>1</v>
      </c>
      <c r="K324" t="n">
        <v>4</v>
      </c>
    </row>
    <row r="325">
      <c r="A325" t="n">
        <v>324</v>
      </c>
      <c r="B325" s="1" t="n">
        <v>45069</v>
      </c>
      <c r="C325" s="2" t="n">
        <v>0.557337962962963</v>
      </c>
      <c r="D325">
        <f>'Identyfikacja'!D325</f>
        <v/>
      </c>
      <c r="E325" s="5" t="inlineStr">
        <is>
          <t>WE5W544</t>
        </is>
      </c>
      <c r="F325" t="n">
        <v>3</v>
      </c>
      <c r="G325" t="n">
        <v>0</v>
      </c>
      <c r="I325" t="n">
        <v>2</v>
      </c>
      <c r="J325" t="n">
        <v>0</v>
      </c>
    </row>
    <row r="326">
      <c r="A326" t="n">
        <v>325</v>
      </c>
      <c r="B326" s="1" t="n">
        <v>45069</v>
      </c>
      <c r="C326" s="2" t="n">
        <v>0.5577199074074074</v>
      </c>
      <c r="D326">
        <f>'Identyfikacja'!D326</f>
        <v/>
      </c>
      <c r="E326" s="5" t="inlineStr">
        <is>
          <t>FSW80XP</t>
        </is>
      </c>
      <c r="F326" t="n">
        <v>7</v>
      </c>
      <c r="G326" t="n">
        <v>0</v>
      </c>
      <c r="I326" t="n">
        <v>1</v>
      </c>
      <c r="J326" t="n">
        <v>0</v>
      </c>
    </row>
    <row r="327">
      <c r="A327" t="n">
        <v>326</v>
      </c>
      <c r="B327" s="1" t="n">
        <v>45069</v>
      </c>
      <c r="C327" s="2" t="n">
        <v>0.5577777777777778</v>
      </c>
      <c r="D327">
        <f>'Identyfikacja'!D327</f>
        <v/>
      </c>
      <c r="E327" s="5" t="inlineStr">
        <is>
          <t>FSWNX01</t>
        </is>
      </c>
      <c r="F327" t="n">
        <v>7</v>
      </c>
      <c r="G327" t="n">
        <v>0</v>
      </c>
      <c r="I327" t="n">
        <v>1</v>
      </c>
      <c r="J327" t="n">
        <v>0</v>
      </c>
    </row>
    <row r="328">
      <c r="A328" t="n">
        <v>327</v>
      </c>
      <c r="B328" s="1" t="n">
        <v>45069</v>
      </c>
      <c r="C328" s="2" t="n">
        <v>0.5578009259259259</v>
      </c>
      <c r="D328">
        <f>'Identyfikacja'!D328</f>
        <v/>
      </c>
      <c r="E328" s="5" t="inlineStr">
        <is>
          <t>FSW03RA</t>
        </is>
      </c>
      <c r="F328" t="n">
        <v>7</v>
      </c>
      <c r="G328" t="n">
        <v>0</v>
      </c>
      <c r="I328" t="n">
        <v>1</v>
      </c>
      <c r="J328" t="n">
        <v>0</v>
      </c>
    </row>
    <row r="329">
      <c r="A329" t="n">
        <v>328</v>
      </c>
      <c r="B329" s="1" t="n">
        <v>45069</v>
      </c>
      <c r="C329" s="2" t="n">
        <v>0.5578819444444445</v>
      </c>
      <c r="D329">
        <f>'Identyfikacja'!D329</f>
        <v/>
      </c>
      <c r="E329" s="5" t="inlineStr">
        <is>
          <t>WD0810R</t>
        </is>
      </c>
      <c r="F329" t="n">
        <v>7</v>
      </c>
      <c r="G329" t="n">
        <v>0</v>
      </c>
      <c r="I329" t="n">
        <v>1</v>
      </c>
      <c r="J329" t="n">
        <v>0</v>
      </c>
    </row>
    <row r="330">
      <c r="A330" t="n">
        <v>329</v>
      </c>
      <c r="B330" s="1" t="n">
        <v>45069</v>
      </c>
      <c r="C330" s="2" t="n">
        <v>0.557974537037037</v>
      </c>
      <c r="D330">
        <f>'Identyfikacja'!D330</f>
        <v/>
      </c>
      <c r="E330" s="5" t="inlineStr">
        <is>
          <t>PL7551E</t>
        </is>
      </c>
      <c r="F330" t="n">
        <v>7</v>
      </c>
      <c r="G330" t="n">
        <v>0</v>
      </c>
      <c r="I330" t="n">
        <v>1</v>
      </c>
      <c r="J330" t="n">
        <v>0</v>
      </c>
    </row>
    <row r="331">
      <c r="A331" t="n">
        <v>330</v>
      </c>
      <c r="B331" s="1" t="n">
        <v>45069</v>
      </c>
      <c r="C331" s="2" t="n">
        <v>0.5580092592592593</v>
      </c>
      <c r="D331">
        <f>'Identyfikacja'!D331</f>
        <v/>
      </c>
      <c r="E331" s="5" t="inlineStr">
        <is>
          <t>PTU7362F</t>
        </is>
      </c>
      <c r="F331" t="n">
        <v>3</v>
      </c>
      <c r="G331" t="n">
        <v>0</v>
      </c>
      <c r="I331" t="n">
        <v>2</v>
      </c>
      <c r="J331" t="n">
        <v>0</v>
      </c>
    </row>
    <row r="332">
      <c r="A332" t="n">
        <v>331</v>
      </c>
      <c r="B332" s="1" t="n">
        <v>45069</v>
      </c>
      <c r="C332" s="2" t="n">
        <v>0.5580324074074074</v>
      </c>
      <c r="D332">
        <f>'Identyfikacja'!D332</f>
        <v/>
      </c>
      <c r="E332" s="5" t="inlineStr">
        <is>
          <t>GDA57482</t>
        </is>
      </c>
      <c r="F332" t="n">
        <v>9</v>
      </c>
      <c r="G332" t="n">
        <v>0</v>
      </c>
      <c r="I332" t="n">
        <v>5</v>
      </c>
      <c r="J332" t="n">
        <v>0</v>
      </c>
    </row>
    <row r="333">
      <c r="A333" t="n">
        <v>332</v>
      </c>
      <c r="B333" s="1" t="n">
        <v>45069</v>
      </c>
      <c r="C333" s="2" t="n">
        <v>0.5580787037037037</v>
      </c>
      <c r="D333">
        <f>'Identyfikacja'!D333</f>
        <v/>
      </c>
      <c r="E333" s="5" t="inlineStr">
        <is>
          <t>FSWHM07</t>
        </is>
      </c>
      <c r="F333" t="n">
        <v>7</v>
      </c>
      <c r="G333" t="n">
        <v>0</v>
      </c>
      <c r="I333" t="n">
        <v>1</v>
      </c>
      <c r="J333" t="n">
        <v>0</v>
      </c>
    </row>
    <row r="334">
      <c r="A334" t="n">
        <v>333</v>
      </c>
      <c r="B334" s="1" t="n">
        <v>45069</v>
      </c>
      <c r="C334" s="2" t="n">
        <v>0.5582986111111111</v>
      </c>
      <c r="D334">
        <f>'Identyfikacja'!D334</f>
        <v/>
      </c>
      <c r="E334" s="5" t="inlineStr">
        <is>
          <t>DGL28054</t>
        </is>
      </c>
      <c r="F334" t="n">
        <v>7</v>
      </c>
      <c r="G334" t="n">
        <v>0</v>
      </c>
      <c r="I334" t="n">
        <v>1</v>
      </c>
      <c r="J334" t="n">
        <v>0</v>
      </c>
    </row>
    <row r="335">
      <c r="A335" t="n">
        <v>334</v>
      </c>
      <c r="B335" s="1" t="n">
        <v>45069</v>
      </c>
      <c r="C335" s="2" t="n">
        <v>0.5583564814814815</v>
      </c>
      <c r="D335">
        <f>'Identyfikacja'!D335</f>
        <v/>
      </c>
      <c r="E335" s="5" t="inlineStr">
        <is>
          <t>FWS7L18</t>
        </is>
      </c>
      <c r="F335" t="n">
        <v>7</v>
      </c>
      <c r="G335" t="n">
        <v>0</v>
      </c>
      <c r="I335" t="n">
        <v>1</v>
      </c>
      <c r="J335" t="n">
        <v>0</v>
      </c>
    </row>
    <row r="336">
      <c r="A336" t="n">
        <v>335</v>
      </c>
      <c r="B336" s="1" t="n">
        <v>45069</v>
      </c>
      <c r="C336" s="2" t="n">
        <v>0.5584606481481481</v>
      </c>
      <c r="D336">
        <f>'Identyfikacja'!D336</f>
        <v/>
      </c>
      <c r="E336" s="5" t="inlineStr">
        <is>
          <t>FSWR326</t>
        </is>
      </c>
      <c r="F336" t="n">
        <v>7</v>
      </c>
      <c r="G336" t="n">
        <v>0</v>
      </c>
      <c r="I336" t="n">
        <v>1</v>
      </c>
      <c r="J336" t="n">
        <v>0</v>
      </c>
    </row>
    <row r="337">
      <c r="A337" t="n">
        <v>336</v>
      </c>
      <c r="B337" s="1" t="n">
        <v>45069</v>
      </c>
      <c r="C337" s="2" t="n">
        <v>0.5584837962962963</v>
      </c>
      <c r="D337">
        <f>'Identyfikacja'!D337</f>
        <v/>
      </c>
      <c r="E337" s="5" t="inlineStr">
        <is>
          <t>FSWJY69</t>
        </is>
      </c>
      <c r="F337" t="n">
        <v>7</v>
      </c>
      <c r="G337" t="n">
        <v>0</v>
      </c>
      <c r="I337" t="n">
        <v>1</v>
      </c>
      <c r="J337" t="n">
        <v>0</v>
      </c>
    </row>
    <row r="338">
      <c r="A338" t="n">
        <v>337</v>
      </c>
      <c r="B338" s="1" t="n">
        <v>45069</v>
      </c>
      <c r="C338" s="2" t="n">
        <v>0.5585185185185185</v>
      </c>
      <c r="D338">
        <f>'Identyfikacja'!D338</f>
        <v/>
      </c>
      <c r="E338" s="5" t="inlineStr">
        <is>
          <t>FSWPR27</t>
        </is>
      </c>
      <c r="F338" t="n">
        <v>7</v>
      </c>
      <c r="G338" t="n">
        <v>0</v>
      </c>
      <c r="I338" t="n">
        <v>1</v>
      </c>
      <c r="J338" t="n">
        <v>0</v>
      </c>
    </row>
    <row r="339">
      <c r="A339" t="n">
        <v>338</v>
      </c>
      <c r="B339" s="1" t="n">
        <v>45069</v>
      </c>
      <c r="C339" s="2" t="n">
        <v>0.5585532407407408</v>
      </c>
      <c r="D339">
        <f>'Identyfikacja'!D339</f>
        <v/>
      </c>
      <c r="E339" s="5" t="inlineStr">
        <is>
          <t>FZ2096G</t>
        </is>
      </c>
      <c r="F339" t="n">
        <v>7</v>
      </c>
      <c r="G339" t="n">
        <v>0</v>
      </c>
      <c r="I339" t="n">
        <v>1</v>
      </c>
      <c r="J339" t="n">
        <v>0</v>
      </c>
    </row>
    <row r="340">
      <c r="A340" t="n">
        <v>339</v>
      </c>
      <c r="B340" s="1" t="n">
        <v>45069</v>
      </c>
      <c r="C340" s="2" t="n">
        <v>0.558587962962963</v>
      </c>
      <c r="D340">
        <f>'Identyfikacja'!D340</f>
        <v/>
      </c>
      <c r="E340" s="5" t="inlineStr">
        <is>
          <t>CT376AC</t>
        </is>
      </c>
      <c r="F340" t="n">
        <v>9</v>
      </c>
      <c r="G340" t="n">
        <v>0</v>
      </c>
      <c r="I340" t="n">
        <v>5</v>
      </c>
      <c r="J340" t="n">
        <v>1</v>
      </c>
      <c r="K340" t="n">
        <v>4</v>
      </c>
    </row>
    <row r="341">
      <c r="A341" t="n">
        <v>340</v>
      </c>
      <c r="B341" s="1" t="n">
        <v>45069</v>
      </c>
      <c r="C341" s="2" t="n">
        <v>0.5586111111111111</v>
      </c>
      <c r="D341">
        <f>'Identyfikacja'!D341</f>
        <v/>
      </c>
      <c r="E341" s="5" t="inlineStr">
        <is>
          <t>FSU25007</t>
        </is>
      </c>
      <c r="F341" t="n">
        <v>7</v>
      </c>
      <c r="G341" t="n">
        <v>0</v>
      </c>
      <c r="I341" t="n">
        <v>1</v>
      </c>
      <c r="J341" t="n">
        <v>0</v>
      </c>
    </row>
    <row r="342">
      <c r="A342" t="n">
        <v>341</v>
      </c>
      <c r="B342" s="1" t="n">
        <v>45069</v>
      </c>
      <c r="C342" s="2" t="n">
        <v>0.5586458333333333</v>
      </c>
      <c r="D342">
        <f>'Identyfikacja'!D342</f>
        <v/>
      </c>
      <c r="E342" s="5" t="inlineStr">
        <is>
          <t>FMI02961</t>
        </is>
      </c>
      <c r="F342" t="n">
        <v>7</v>
      </c>
      <c r="G342" t="n">
        <v>0</v>
      </c>
      <c r="I342" t="n">
        <v>1</v>
      </c>
      <c r="J342" t="n">
        <v>0</v>
      </c>
    </row>
    <row r="343">
      <c r="A343" t="n">
        <v>342</v>
      </c>
      <c r="B343" s="1" t="n">
        <v>45069</v>
      </c>
      <c r="C343" s="2" t="n">
        <v>0.5588078703703704</v>
      </c>
      <c r="D343">
        <f>'Identyfikacja'!D343</f>
        <v/>
      </c>
      <c r="E343" s="5" t="inlineStr">
        <is>
          <t>GKW5RP5</t>
        </is>
      </c>
      <c r="F343" t="n">
        <v>9</v>
      </c>
      <c r="G343" t="n">
        <v>0</v>
      </c>
      <c r="I343" t="n">
        <v>5</v>
      </c>
      <c r="J343" t="n">
        <v>0</v>
      </c>
    </row>
    <row r="344">
      <c r="A344" t="n">
        <v>343</v>
      </c>
      <c r="B344" s="1" t="n">
        <v>45069</v>
      </c>
      <c r="C344" s="2" t="n">
        <v>0.5588425925925926</v>
      </c>
      <c r="D344">
        <f>'Identyfikacja'!D344</f>
        <v/>
      </c>
      <c r="E344" s="5" t="inlineStr">
        <is>
          <t>FSWRP62</t>
        </is>
      </c>
      <c r="F344" t="n">
        <v>7</v>
      </c>
      <c r="G344" t="n">
        <v>0</v>
      </c>
      <c r="I344" t="n">
        <v>1</v>
      </c>
      <c r="J344" t="n">
        <v>0</v>
      </c>
    </row>
    <row r="345">
      <c r="A345" t="n">
        <v>344</v>
      </c>
      <c r="B345" s="1" t="n">
        <v>45069</v>
      </c>
      <c r="C345" s="2" t="n">
        <v>0.5591203703703703</v>
      </c>
      <c r="D345">
        <f>'Identyfikacja'!D345</f>
        <v/>
      </c>
      <c r="E345" s="5" t="inlineStr">
        <is>
          <t>G0RT60</t>
        </is>
      </c>
      <c r="F345" t="n">
        <v>9</v>
      </c>
      <c r="G345" t="n">
        <v>0</v>
      </c>
      <c r="I345" t="n">
        <v>5</v>
      </c>
      <c r="J345" t="n">
        <v>0</v>
      </c>
    </row>
    <row r="346">
      <c r="A346" t="n">
        <v>345</v>
      </c>
      <c r="B346" s="1" t="n">
        <v>45069</v>
      </c>
      <c r="C346" s="2" t="n">
        <v>0.5591666666666667</v>
      </c>
      <c r="D346">
        <f>'Identyfikacja'!D346</f>
        <v/>
      </c>
      <c r="E346" s="5" t="inlineStr">
        <is>
          <t>DPL27WF</t>
        </is>
      </c>
      <c r="F346" t="n">
        <v>7</v>
      </c>
      <c r="G346" t="n">
        <v>0</v>
      </c>
      <c r="I346" t="n">
        <v>1</v>
      </c>
      <c r="J346" t="n">
        <v>0</v>
      </c>
    </row>
    <row r="347">
      <c r="A347" t="n">
        <v>346</v>
      </c>
      <c r="B347" s="1" t="n">
        <v>45069</v>
      </c>
      <c r="C347" s="2" t="n">
        <v>0.5591666666666667</v>
      </c>
      <c r="D347">
        <f>'Identyfikacja'!D347</f>
        <v/>
      </c>
      <c r="E347" s="5" t="inlineStr">
        <is>
          <t>FSU10182</t>
        </is>
      </c>
      <c r="F347" t="n">
        <v>7</v>
      </c>
      <c r="G347" t="n">
        <v>0</v>
      </c>
      <c r="I347" t="n">
        <v>1</v>
      </c>
      <c r="J347" t="n">
        <v>0</v>
      </c>
    </row>
    <row r="348">
      <c r="A348" t="n">
        <v>347</v>
      </c>
      <c r="B348" s="1" t="n">
        <v>45069</v>
      </c>
      <c r="C348" s="2" t="n">
        <v>0.5591782407407407</v>
      </c>
      <c r="D348">
        <f>'Identyfikacja'!D348</f>
        <v/>
      </c>
      <c r="E348" s="5" t="inlineStr">
        <is>
          <t>PJA07528</t>
        </is>
      </c>
      <c r="F348" t="n">
        <v>7</v>
      </c>
      <c r="G348" t="n">
        <v>0</v>
      </c>
      <c r="I348" t="n">
        <v>1</v>
      </c>
      <c r="J348" t="n">
        <v>0</v>
      </c>
    </row>
    <row r="349">
      <c r="A349" t="n">
        <v>348</v>
      </c>
      <c r="B349" s="1" t="n">
        <v>45069</v>
      </c>
      <c r="C349" s="2" t="n">
        <v>0.559224537037037</v>
      </c>
      <c r="D349">
        <f>'Identyfikacja'!D349</f>
        <v/>
      </c>
      <c r="E349" s="5" t="inlineStr">
        <is>
          <t>ZDR51317</t>
        </is>
      </c>
      <c r="F349" t="n">
        <v>7</v>
      </c>
      <c r="G349" t="n">
        <v>0</v>
      </c>
      <c r="I349" t="n">
        <v>1</v>
      </c>
      <c r="J349" t="n">
        <v>0</v>
      </c>
    </row>
    <row r="350">
      <c r="A350" t="n">
        <v>349</v>
      </c>
      <c r="B350" s="1" t="n">
        <v>45069</v>
      </c>
      <c r="C350" s="2" t="n">
        <v>0.5592592592592592</v>
      </c>
      <c r="D350">
        <f>'Identyfikacja'!D350</f>
        <v/>
      </c>
      <c r="E350" s="5" t="inlineStr">
        <is>
          <t>FZ7256K</t>
        </is>
      </c>
      <c r="F350" t="n">
        <v>7</v>
      </c>
      <c r="G350" t="n">
        <v>0</v>
      </c>
      <c r="I350" t="n">
        <v>1</v>
      </c>
      <c r="J350" t="n">
        <v>0</v>
      </c>
    </row>
    <row r="351">
      <c r="A351" t="n">
        <v>350</v>
      </c>
      <c r="B351" s="1" t="n">
        <v>45069</v>
      </c>
      <c r="C351" s="2" t="n">
        <v>0.5593287037037037</v>
      </c>
      <c r="D351">
        <f>'Identyfikacja'!D351</f>
        <v/>
      </c>
      <c r="E351" s="5" t="n"/>
      <c r="F351" t="n">
        <v>6</v>
      </c>
      <c r="G351" t="inlineStr">
        <is>
          <t>x</t>
        </is>
      </c>
      <c r="I351" t="n">
        <v>8</v>
      </c>
      <c r="J351" t="inlineStr">
        <is>
          <t>x</t>
        </is>
      </c>
    </row>
    <row r="352">
      <c r="A352" t="n">
        <v>351</v>
      </c>
      <c r="B352" s="1" t="n">
        <v>45069</v>
      </c>
      <c r="C352" s="2" t="n">
        <v>0.5594097222222222</v>
      </c>
      <c r="D352">
        <f>'Identyfikacja'!D352</f>
        <v/>
      </c>
      <c r="E352" s="5" t="inlineStr">
        <is>
          <t>POB00833</t>
        </is>
      </c>
      <c r="F352" t="n">
        <v>9</v>
      </c>
      <c r="G352" t="n">
        <v>0</v>
      </c>
      <c r="I352" t="n">
        <v>5</v>
      </c>
      <c r="J352" t="n">
        <v>0</v>
      </c>
    </row>
    <row r="353">
      <c r="A353" t="n">
        <v>352</v>
      </c>
      <c r="B353" s="1" t="n">
        <v>45069</v>
      </c>
      <c r="C353" s="2" t="n">
        <v>0.5597800925925925</v>
      </c>
      <c r="D353">
        <f>'Identyfikacja'!D353</f>
        <v/>
      </c>
      <c r="E353" s="5" t="inlineStr">
        <is>
          <t>WP8937L</t>
        </is>
      </c>
      <c r="F353" t="n">
        <v>9</v>
      </c>
      <c r="G353" t="n">
        <v>0</v>
      </c>
      <c r="I353" t="n">
        <v>5</v>
      </c>
      <c r="J353" t="n">
        <v>0</v>
      </c>
    </row>
    <row r="354">
      <c r="A354" t="n">
        <v>353</v>
      </c>
      <c r="B354" s="1" t="n">
        <v>45069</v>
      </c>
      <c r="C354" s="2" t="n">
        <v>0.5600925925925926</v>
      </c>
      <c r="D354">
        <f>'Identyfikacja'!D354</f>
        <v/>
      </c>
      <c r="E354" s="5" t="inlineStr">
        <is>
          <t>FZ7097N</t>
        </is>
      </c>
      <c r="F354" t="n">
        <v>7</v>
      </c>
      <c r="G354" t="n">
        <v>0</v>
      </c>
      <c r="I354" t="n">
        <v>1</v>
      </c>
      <c r="J354" t="n">
        <v>0</v>
      </c>
    </row>
    <row r="355">
      <c r="A355" t="n">
        <v>354</v>
      </c>
      <c r="B355" s="1" t="n">
        <v>45069</v>
      </c>
      <c r="C355" s="2" t="n">
        <v>0.5601388888888889</v>
      </c>
      <c r="D355">
        <f>'Identyfikacja'!D355</f>
        <v/>
      </c>
      <c r="E355" s="5" t="inlineStr">
        <is>
          <t>BOK1999</t>
        </is>
      </c>
      <c r="F355" t="n">
        <v>3</v>
      </c>
      <c r="G355" t="n">
        <v>0</v>
      </c>
      <c r="I355" t="n">
        <v>2</v>
      </c>
      <c r="J355" t="n">
        <v>0</v>
      </c>
    </row>
    <row r="356">
      <c r="A356" t="n">
        <v>355</v>
      </c>
      <c r="B356" s="1" t="n">
        <v>45069</v>
      </c>
      <c r="C356" s="2" t="n">
        <v>0.5602662037037037</v>
      </c>
      <c r="D356">
        <f>'Identyfikacja'!D356</f>
        <v/>
      </c>
      <c r="E356" s="5" t="inlineStr">
        <is>
          <t>PKN91416</t>
        </is>
      </c>
      <c r="F356" t="n">
        <v>9</v>
      </c>
      <c r="G356" t="n">
        <v>0</v>
      </c>
      <c r="I356" t="n">
        <v>5</v>
      </c>
      <c r="J356" t="n">
        <v>0</v>
      </c>
    </row>
    <row r="357">
      <c r="A357" t="n">
        <v>356</v>
      </c>
      <c r="B357" s="1" t="n">
        <v>45069</v>
      </c>
      <c r="C357" s="2" t="n">
        <v>0.5602893518518518</v>
      </c>
      <c r="D357">
        <f>'Identyfikacja'!D357</f>
        <v/>
      </c>
      <c r="E357" s="5" t="inlineStr">
        <is>
          <t>FSW42MN</t>
        </is>
      </c>
      <c r="F357" t="n">
        <v>3</v>
      </c>
      <c r="G357" t="n">
        <v>0</v>
      </c>
      <c r="I357" t="n">
        <v>2</v>
      </c>
      <c r="J357" t="n">
        <v>0</v>
      </c>
    </row>
    <row r="358">
      <c r="A358" t="n">
        <v>357</v>
      </c>
      <c r="B358" s="1" t="n">
        <v>45069</v>
      </c>
      <c r="C358" s="2" t="n">
        <v>0.5604050925925926</v>
      </c>
      <c r="D358">
        <f>'Identyfikacja'!D358</f>
        <v/>
      </c>
      <c r="E358" s="5" t="inlineStr">
        <is>
          <t>FSWPM46</t>
        </is>
      </c>
      <c r="F358" t="n">
        <v>11</v>
      </c>
      <c r="G358" t="n">
        <v>0</v>
      </c>
      <c r="I358" t="n">
        <v>1</v>
      </c>
      <c r="J358" t="n">
        <v>0</v>
      </c>
    </row>
    <row r="359">
      <c r="A359" t="n">
        <v>358</v>
      </c>
      <c r="B359" s="1" t="n">
        <v>45069</v>
      </c>
      <c r="C359" s="2" t="n">
        <v>0.5604861111111111</v>
      </c>
      <c r="D359">
        <f>'Identyfikacja'!D359</f>
        <v/>
      </c>
      <c r="E359" s="5" t="inlineStr">
        <is>
          <t>FZI61617</t>
        </is>
      </c>
      <c r="F359" t="n">
        <v>7</v>
      </c>
      <c r="G359" t="n">
        <v>0</v>
      </c>
      <c r="I359" t="n">
        <v>1</v>
      </c>
      <c r="J359" t="n">
        <v>0</v>
      </c>
    </row>
    <row r="360">
      <c r="A360" t="n">
        <v>359</v>
      </c>
      <c r="B360" s="1" t="n">
        <v>45069</v>
      </c>
      <c r="C360" s="2" t="n">
        <v>0.5605902777777778</v>
      </c>
      <c r="D360">
        <f>'Identyfikacja'!D360</f>
        <v/>
      </c>
      <c r="E360" s="5" t="inlineStr">
        <is>
          <t>FG6021K</t>
        </is>
      </c>
      <c r="F360" t="n">
        <v>7</v>
      </c>
      <c r="G360" t="n">
        <v>0</v>
      </c>
      <c r="I360" t="n">
        <v>1</v>
      </c>
      <c r="J360" t="n">
        <v>0</v>
      </c>
    </row>
    <row r="361">
      <c r="A361" t="n">
        <v>360</v>
      </c>
      <c r="B361" s="1" t="n">
        <v>45069</v>
      </c>
      <c r="C361" s="2" t="n">
        <v>0.5606365740740741</v>
      </c>
      <c r="D361">
        <f>'Identyfikacja'!D361</f>
        <v/>
      </c>
      <c r="E361" s="5" t="inlineStr">
        <is>
          <t>FSU12321</t>
        </is>
      </c>
      <c r="F361" t="n">
        <v>7</v>
      </c>
      <c r="G361" t="n">
        <v>1</v>
      </c>
      <c r="H361" t="n">
        <v>11</v>
      </c>
      <c r="I361" t="n">
        <v>1</v>
      </c>
      <c r="J361" t="n">
        <v>0</v>
      </c>
    </row>
    <row r="362">
      <c r="A362" t="n">
        <v>361</v>
      </c>
      <c r="B362" s="1" t="n">
        <v>45069</v>
      </c>
      <c r="C362" s="2" t="n">
        <v>0.5608449074074074</v>
      </c>
      <c r="D362">
        <f>'Identyfikacja'!D362</f>
        <v/>
      </c>
      <c r="E362" s="5" t="inlineStr">
        <is>
          <t>NOL1614E</t>
        </is>
      </c>
      <c r="F362" t="n">
        <v>9</v>
      </c>
      <c r="G362" t="n">
        <v>0</v>
      </c>
      <c r="I362" t="n">
        <v>5</v>
      </c>
      <c r="J362" t="n">
        <v>0</v>
      </c>
    </row>
    <row r="363">
      <c r="A363" t="n">
        <v>362</v>
      </c>
      <c r="B363" s="1" t="n">
        <v>45069</v>
      </c>
      <c r="C363" s="2" t="n">
        <v>0.5609027777777778</v>
      </c>
      <c r="D363">
        <f>'Identyfikacja'!D363</f>
        <v/>
      </c>
      <c r="E363" s="5" t="inlineStr">
        <is>
          <t>WGM3515H</t>
        </is>
      </c>
      <c r="F363" t="n">
        <v>9</v>
      </c>
      <c r="G363" t="n">
        <v>1</v>
      </c>
      <c r="H363" t="n">
        <v>8</v>
      </c>
      <c r="I363" t="n">
        <v>5</v>
      </c>
      <c r="J363" t="n">
        <v>1</v>
      </c>
      <c r="K363" t="n">
        <v>6</v>
      </c>
    </row>
    <row r="364">
      <c r="A364" t="n">
        <v>363</v>
      </c>
      <c r="B364" s="1" t="n">
        <v>45069</v>
      </c>
      <c r="C364" s="2" t="n">
        <v>0.5612268518518518</v>
      </c>
      <c r="D364">
        <f>'Identyfikacja'!D364</f>
        <v/>
      </c>
      <c r="E364" s="5" t="inlineStr">
        <is>
          <t>NNI22886</t>
        </is>
      </c>
      <c r="F364" t="n">
        <v>9</v>
      </c>
      <c r="G364" t="n">
        <v>0</v>
      </c>
      <c r="I364" t="n">
        <v>5</v>
      </c>
      <c r="J364" t="n">
        <v>0</v>
      </c>
    </row>
    <row r="365">
      <c r="A365" t="n">
        <v>364</v>
      </c>
      <c r="B365" s="1" t="n">
        <v>45069</v>
      </c>
      <c r="C365" s="2" t="n">
        <v>0.5612847222222223</v>
      </c>
      <c r="D365">
        <f>'Identyfikacja'!D365</f>
        <v/>
      </c>
      <c r="E365" s="5" t="inlineStr">
        <is>
          <t>PGO34684</t>
        </is>
      </c>
      <c r="F365" t="n">
        <v>3</v>
      </c>
      <c r="G365" t="n">
        <v>0</v>
      </c>
      <c r="I365" t="n">
        <v>2</v>
      </c>
      <c r="J365" t="n">
        <v>0</v>
      </c>
    </row>
    <row r="366">
      <c r="A366" t="n">
        <v>365</v>
      </c>
      <c r="B366" s="1" t="n">
        <v>45069</v>
      </c>
      <c r="C366" s="2" t="n">
        <v>0.561412037037037</v>
      </c>
      <c r="D366">
        <f>'Identyfikacja'!D366</f>
        <v/>
      </c>
      <c r="E366" s="5" t="inlineStr">
        <is>
          <t>PY25509</t>
        </is>
      </c>
      <c r="F366" t="n">
        <v>9</v>
      </c>
      <c r="G366" t="n">
        <v>0</v>
      </c>
      <c r="I366" t="n">
        <v>5</v>
      </c>
      <c r="J366" t="n">
        <v>0</v>
      </c>
    </row>
    <row r="367">
      <c r="A367" t="n">
        <v>366</v>
      </c>
      <c r="B367" s="1" t="n">
        <v>45069</v>
      </c>
      <c r="C367" s="2" t="n">
        <v>0.5614351851851852</v>
      </c>
      <c r="D367">
        <f>'Identyfikacja'!D367</f>
        <v/>
      </c>
      <c r="E367" s="5" t="inlineStr">
        <is>
          <t>DJ0795C</t>
        </is>
      </c>
      <c r="F367" t="n">
        <v>7</v>
      </c>
      <c r="G367" t="n">
        <v>0</v>
      </c>
      <c r="I367" t="n">
        <v>1</v>
      </c>
      <c r="J367" t="n">
        <v>0</v>
      </c>
    </row>
    <row r="368">
      <c r="A368" t="n">
        <v>367</v>
      </c>
      <c r="B368" s="1" t="n">
        <v>45069</v>
      </c>
      <c r="C368" s="2" t="n">
        <v>0.5614583333333333</v>
      </c>
      <c r="D368">
        <f>'Identyfikacja'!D368</f>
        <v/>
      </c>
      <c r="E368" s="5" t="inlineStr">
        <is>
          <t>DJEHV68</t>
        </is>
      </c>
      <c r="F368" t="n">
        <v>11</v>
      </c>
      <c r="G368" t="n">
        <v>0</v>
      </c>
      <c r="I368" t="n">
        <v>1</v>
      </c>
      <c r="J368" t="n">
        <v>0</v>
      </c>
    </row>
    <row r="369">
      <c r="A369" t="n">
        <v>368</v>
      </c>
      <c r="B369" s="1" t="n">
        <v>45069</v>
      </c>
      <c r="C369" s="2" t="n">
        <v>0.5614814814814815</v>
      </c>
      <c r="D369">
        <f>'Identyfikacja'!D369</f>
        <v/>
      </c>
      <c r="E369" s="5" t="inlineStr">
        <is>
          <t>FSW04KM</t>
        </is>
      </c>
      <c r="F369" t="n">
        <v>7</v>
      </c>
      <c r="G369" t="n">
        <v>0</v>
      </c>
      <c r="I369" t="n">
        <v>1</v>
      </c>
      <c r="J369" t="n">
        <v>0</v>
      </c>
    </row>
    <row r="370">
      <c r="A370" t="n">
        <v>369</v>
      </c>
      <c r="B370" s="1" t="n">
        <v>45069</v>
      </c>
      <c r="C370" s="2" t="n">
        <v>0.5616435185185186</v>
      </c>
      <c r="D370">
        <f>'Identyfikacja'!D370</f>
        <v/>
      </c>
      <c r="E370" s="5" t="inlineStr">
        <is>
          <t>WSC799AE</t>
        </is>
      </c>
      <c r="F370" t="n">
        <v>9</v>
      </c>
      <c r="G370" t="n">
        <v>0</v>
      </c>
      <c r="I370" t="n">
        <v>5</v>
      </c>
      <c r="J370" t="n">
        <v>0</v>
      </c>
    </row>
    <row r="371">
      <c r="A371" t="n">
        <v>370</v>
      </c>
      <c r="B371" s="1" t="n">
        <v>45069</v>
      </c>
      <c r="C371" s="2" t="n">
        <v>0.5616666666666666</v>
      </c>
      <c r="D371">
        <f>'Identyfikacja'!D371</f>
        <v/>
      </c>
      <c r="E371" s="5" t="inlineStr">
        <is>
          <t>WGM81173</t>
        </is>
      </c>
      <c r="F371" t="n">
        <v>9</v>
      </c>
      <c r="G371" t="n">
        <v>0</v>
      </c>
      <c r="I371" t="n">
        <v>5</v>
      </c>
      <c r="J371" t="n">
        <v>1</v>
      </c>
      <c r="K371" t="n">
        <v>4</v>
      </c>
    </row>
    <row r="372">
      <c r="A372" t="n">
        <v>371</v>
      </c>
      <c r="B372" s="1" t="n">
        <v>45069</v>
      </c>
      <c r="C372" s="2" t="n">
        <v>0.5617245370370371</v>
      </c>
      <c r="D372">
        <f>'Identyfikacja'!D372</f>
        <v/>
      </c>
      <c r="E372" s="5" t="inlineStr">
        <is>
          <t>WPR0286P</t>
        </is>
      </c>
      <c r="F372" t="n">
        <v>9</v>
      </c>
      <c r="G372" t="n">
        <v>0</v>
      </c>
      <c r="I372" t="n">
        <v>5</v>
      </c>
      <c r="J372" t="n">
        <v>1</v>
      </c>
      <c r="K372" t="n">
        <v>5</v>
      </c>
    </row>
    <row r="373">
      <c r="A373" t="n">
        <v>372</v>
      </c>
      <c r="B373" s="1" t="n">
        <v>45069</v>
      </c>
      <c r="C373" s="2" t="n">
        <v>0.5619444444444445</v>
      </c>
      <c r="D373">
        <f>'Identyfikacja'!D373</f>
        <v/>
      </c>
      <c r="E373" s="5" t="inlineStr">
        <is>
          <t>SK467PF</t>
        </is>
      </c>
      <c r="F373" t="n">
        <v>9</v>
      </c>
      <c r="G373" t="n">
        <v>1</v>
      </c>
      <c r="H373" t="n">
        <v>8</v>
      </c>
      <c r="I373" t="n">
        <v>5</v>
      </c>
      <c r="J373" t="n">
        <v>1</v>
      </c>
      <c r="K373" t="n">
        <v>6</v>
      </c>
    </row>
    <row r="374">
      <c r="A374" t="n">
        <v>373</v>
      </c>
      <c r="B374" s="1" t="n">
        <v>45069</v>
      </c>
      <c r="C374" s="2" t="n">
        <v>0.5619907407407407</v>
      </c>
      <c r="D374">
        <f>'Identyfikacja'!D374</f>
        <v/>
      </c>
      <c r="E374" s="5" t="inlineStr">
        <is>
          <t>AE2616KI</t>
        </is>
      </c>
      <c r="F374" t="n">
        <v>9</v>
      </c>
      <c r="G374" t="n">
        <v>0</v>
      </c>
      <c r="I374" t="n">
        <v>5</v>
      </c>
      <c r="J374" t="n">
        <v>0</v>
      </c>
    </row>
    <row r="375">
      <c r="A375" t="n">
        <v>374</v>
      </c>
      <c r="B375" s="1" t="n">
        <v>45069</v>
      </c>
      <c r="C375" s="2" t="n">
        <v>0.5620138888888889</v>
      </c>
      <c r="D375">
        <f>'Identyfikacja'!D375</f>
        <v/>
      </c>
      <c r="E375" s="5" t="inlineStr">
        <is>
          <t>FSWPC88</t>
        </is>
      </c>
      <c r="F375" t="n">
        <v>7</v>
      </c>
      <c r="G375" t="n">
        <v>0</v>
      </c>
      <c r="I375" t="n">
        <v>1</v>
      </c>
      <c r="J375" t="n">
        <v>0</v>
      </c>
    </row>
    <row r="376">
      <c r="A376" t="n">
        <v>375</v>
      </c>
      <c r="B376" s="1" t="n">
        <v>45069</v>
      </c>
      <c r="C376" s="2" t="n">
        <v>0.562025462962963</v>
      </c>
      <c r="D376">
        <f>'Identyfikacja'!D376</f>
        <v/>
      </c>
      <c r="E376" s="5" t="inlineStr">
        <is>
          <t>FSW50NU</t>
        </is>
      </c>
      <c r="F376" t="n">
        <v>7</v>
      </c>
      <c r="G376" t="n">
        <v>0</v>
      </c>
      <c r="I376" t="n">
        <v>1</v>
      </c>
      <c r="J376" t="n">
        <v>0</v>
      </c>
    </row>
    <row r="377">
      <c r="A377" t="n">
        <v>376</v>
      </c>
      <c r="B377" s="1" t="n">
        <v>45069</v>
      </c>
      <c r="C377" s="2" t="n">
        <v>0.5622222222222222</v>
      </c>
      <c r="D377">
        <f>'Identyfikacja'!D377</f>
        <v/>
      </c>
      <c r="E377" s="5" t="inlineStr">
        <is>
          <t>AC0700IH</t>
        </is>
      </c>
      <c r="F377" t="n">
        <v>11</v>
      </c>
      <c r="G377" t="n">
        <v>2</v>
      </c>
      <c r="H377" t="n">
        <v>11</v>
      </c>
      <c r="I377" t="n">
        <v>1</v>
      </c>
      <c r="J377" t="n">
        <v>2</v>
      </c>
      <c r="K377" t="n">
        <v>1</v>
      </c>
    </row>
    <row r="378">
      <c r="A378" t="n">
        <v>377</v>
      </c>
      <c r="B378" s="1" t="n">
        <v>45069</v>
      </c>
      <c r="C378" s="2" t="n">
        <v>0.5622337962962963</v>
      </c>
      <c r="D378">
        <f>'Identyfikacja'!D378</f>
        <v/>
      </c>
      <c r="E378" s="5" t="inlineStr">
        <is>
          <t>POB93734</t>
        </is>
      </c>
      <c r="F378" t="n">
        <v>9</v>
      </c>
      <c r="G378" t="n">
        <v>0</v>
      </c>
      <c r="I378" t="n">
        <v>5</v>
      </c>
      <c r="J378" t="n">
        <v>0</v>
      </c>
    </row>
    <row r="379">
      <c r="A379" t="n">
        <v>378</v>
      </c>
      <c r="B379" s="1" t="n">
        <v>45069</v>
      </c>
      <c r="C379" s="2" t="n">
        <v>0.5622569444444444</v>
      </c>
      <c r="D379">
        <f>'Identyfikacja'!D379</f>
        <v/>
      </c>
      <c r="E379" s="5" t="inlineStr">
        <is>
          <t>FSW40YC</t>
        </is>
      </c>
      <c r="F379" t="n">
        <v>7</v>
      </c>
      <c r="G379" t="n">
        <v>0</v>
      </c>
      <c r="I379" t="n">
        <v>1</v>
      </c>
      <c r="J379" t="n">
        <v>0</v>
      </c>
    </row>
    <row r="380">
      <c r="A380" t="n">
        <v>379</v>
      </c>
      <c r="B380" s="1" t="n">
        <v>45069</v>
      </c>
      <c r="C380" s="2" t="n">
        <v>0.5622800925925926</v>
      </c>
      <c r="D380">
        <f>'Identyfikacja'!D380</f>
        <v/>
      </c>
      <c r="E380" s="5" t="inlineStr">
        <is>
          <t>FSWNW84</t>
        </is>
      </c>
      <c r="F380" t="n">
        <v>7</v>
      </c>
      <c r="G380" t="n">
        <v>0</v>
      </c>
      <c r="I380" t="n">
        <v>1</v>
      </c>
      <c r="J380" t="n">
        <v>0</v>
      </c>
    </row>
    <row r="381">
      <c r="A381" t="n">
        <v>380</v>
      </c>
      <c r="B381" s="1" t="n">
        <v>45069</v>
      </c>
      <c r="C381" s="2" t="n">
        <v>0.5626157407407407</v>
      </c>
      <c r="D381">
        <f>'Identyfikacja'!D381</f>
        <v/>
      </c>
      <c r="E381" s="5" t="inlineStr">
        <is>
          <t>FSWPV84</t>
        </is>
      </c>
      <c r="F381" t="n">
        <v>7</v>
      </c>
      <c r="G381" t="n">
        <v>1</v>
      </c>
      <c r="H381" t="n">
        <v>11</v>
      </c>
      <c r="I381" t="n">
        <v>1</v>
      </c>
      <c r="J381" t="n">
        <v>0</v>
      </c>
    </row>
    <row r="382">
      <c r="A382" t="n">
        <v>381</v>
      </c>
      <c r="B382" s="1" t="n">
        <v>45069</v>
      </c>
      <c r="C382" s="2" t="n">
        <v>0.5628935185185185</v>
      </c>
      <c r="D382">
        <f>'Identyfikacja'!D382</f>
        <v/>
      </c>
      <c r="E382" s="5" t="inlineStr">
        <is>
          <t>FSWRM11</t>
        </is>
      </c>
      <c r="F382" t="n">
        <v>7</v>
      </c>
      <c r="G382" t="n">
        <v>0</v>
      </c>
      <c r="I382" t="n">
        <v>1</v>
      </c>
      <c r="J382" t="n">
        <v>0</v>
      </c>
    </row>
    <row r="383">
      <c r="A383" t="n">
        <v>382</v>
      </c>
      <c r="B383" s="1" t="n">
        <v>45069</v>
      </c>
      <c r="C383" s="2" t="n">
        <v>0.563125</v>
      </c>
      <c r="D383">
        <f>'Identyfikacja'!D383</f>
        <v/>
      </c>
      <c r="E383" s="5" t="inlineStr">
        <is>
          <t>DW9SU83</t>
        </is>
      </c>
      <c r="F383" t="n">
        <v>3</v>
      </c>
      <c r="G383" t="n">
        <v>1</v>
      </c>
      <c r="H383" t="n">
        <v>11</v>
      </c>
      <c r="I383" t="n">
        <v>2</v>
      </c>
      <c r="J383" t="n">
        <v>1</v>
      </c>
      <c r="K383" t="n">
        <v>1</v>
      </c>
    </row>
    <row r="384">
      <c r="A384" t="n">
        <v>383</v>
      </c>
      <c r="B384" s="1" t="n">
        <v>45069</v>
      </c>
      <c r="C384" s="2" t="n">
        <v>0.5634027777777778</v>
      </c>
      <c r="D384">
        <f>'Identyfikacja'!D384</f>
        <v/>
      </c>
      <c r="E384" s="5" t="inlineStr">
        <is>
          <t>FZ2806M</t>
        </is>
      </c>
      <c r="F384" t="n">
        <v>9</v>
      </c>
      <c r="G384" t="n">
        <v>0</v>
      </c>
      <c r="I384" t="n">
        <v>5</v>
      </c>
      <c r="J384" t="n">
        <v>1</v>
      </c>
      <c r="K384" t="n">
        <v>4</v>
      </c>
    </row>
    <row r="385">
      <c r="A385" t="n">
        <v>384</v>
      </c>
      <c r="B385" s="1" t="n">
        <v>45069</v>
      </c>
      <c r="C385" s="2" t="n">
        <v>0.5636921296296297</v>
      </c>
      <c r="D385">
        <f>'Identyfikacja'!D385</f>
        <v/>
      </c>
      <c r="E385" s="5" t="inlineStr">
        <is>
          <t>FSWLU65</t>
        </is>
      </c>
      <c r="F385" t="n">
        <v>7</v>
      </c>
      <c r="G385" t="n">
        <v>0</v>
      </c>
      <c r="I385" t="n">
        <v>1</v>
      </c>
      <c r="J385" t="n">
        <v>0</v>
      </c>
    </row>
    <row r="386">
      <c r="A386" t="n">
        <v>385</v>
      </c>
      <c r="B386" s="1" t="n">
        <v>45069</v>
      </c>
      <c r="C386" s="2" t="n">
        <v>0.5637962962962964</v>
      </c>
      <c r="D386">
        <f>'Identyfikacja'!D386</f>
        <v/>
      </c>
      <c r="E386" s="5" t="inlineStr">
        <is>
          <t>WB1357X</t>
        </is>
      </c>
      <c r="F386" t="n">
        <v>7</v>
      </c>
      <c r="G386" t="n">
        <v>0</v>
      </c>
      <c r="I386" t="n">
        <v>1</v>
      </c>
      <c r="J386" t="n">
        <v>0</v>
      </c>
    </row>
    <row r="387">
      <c r="A387" t="n">
        <v>386</v>
      </c>
      <c r="B387" s="1" t="n">
        <v>45069</v>
      </c>
      <c r="C387" s="2" t="n">
        <v>0.5638194444444444</v>
      </c>
      <c r="D387">
        <f>'Identyfikacja'!D387</f>
        <v/>
      </c>
      <c r="E387" s="5" t="inlineStr">
        <is>
          <t>PZ886JP</t>
        </is>
      </c>
      <c r="F387" t="n">
        <v>11</v>
      </c>
      <c r="G387" t="n">
        <v>0</v>
      </c>
      <c r="I387" t="n">
        <v>1</v>
      </c>
      <c r="J387" t="n">
        <v>0</v>
      </c>
    </row>
    <row r="388">
      <c r="A388" t="n">
        <v>387</v>
      </c>
      <c r="B388" s="1" t="n">
        <v>45069</v>
      </c>
      <c r="C388" s="2" t="n">
        <v>0.5638657407407407</v>
      </c>
      <c r="D388">
        <f>'Identyfikacja'!D388</f>
        <v/>
      </c>
      <c r="E388" s="5" t="inlineStr">
        <is>
          <t>LBI62796</t>
        </is>
      </c>
      <c r="F388" t="n">
        <v>9</v>
      </c>
      <c r="G388" t="n">
        <v>0</v>
      </c>
      <c r="I388" t="n">
        <v>5</v>
      </c>
      <c r="J388" t="n">
        <v>0</v>
      </c>
    </row>
    <row r="389">
      <c r="A389" t="n">
        <v>388</v>
      </c>
      <c r="B389" s="1" t="n">
        <v>45069</v>
      </c>
      <c r="C389" s="2" t="n">
        <v>0.5638888888888889</v>
      </c>
      <c r="D389">
        <f>'Identyfikacja'!D389</f>
        <v/>
      </c>
      <c r="E389" s="5" t="inlineStr">
        <is>
          <t>PK2826G</t>
        </is>
      </c>
      <c r="F389" t="n">
        <v>7</v>
      </c>
      <c r="G389" t="n">
        <v>0</v>
      </c>
      <c r="I389" t="n">
        <v>1</v>
      </c>
      <c r="J389" t="n">
        <v>0</v>
      </c>
    </row>
    <row r="390">
      <c r="A390" t="n">
        <v>389</v>
      </c>
      <c r="B390" s="1" t="n">
        <v>45069</v>
      </c>
      <c r="C390" s="2" t="n">
        <v>0.5639004629629629</v>
      </c>
      <c r="D390">
        <f>'Identyfikacja'!D390</f>
        <v/>
      </c>
      <c r="E390" s="5" t="inlineStr">
        <is>
          <t>FSWRS06</t>
        </is>
      </c>
      <c r="F390" t="n">
        <v>7</v>
      </c>
      <c r="G390" t="n">
        <v>0</v>
      </c>
      <c r="I390" t="n">
        <v>1</v>
      </c>
      <c r="J390" t="n">
        <v>0</v>
      </c>
    </row>
    <row r="391">
      <c r="A391" t="n">
        <v>390</v>
      </c>
      <c r="B391" s="1" t="n">
        <v>45069</v>
      </c>
      <c r="C391" s="2" t="n">
        <v>0.5639236111111111</v>
      </c>
      <c r="D391">
        <f>'Identyfikacja'!D391</f>
        <v/>
      </c>
      <c r="E391" s="5" t="inlineStr">
        <is>
          <t>FSWLL39</t>
        </is>
      </c>
      <c r="F391" t="n">
        <v>7</v>
      </c>
      <c r="G391" t="n">
        <v>0</v>
      </c>
      <c r="I391" t="n">
        <v>1</v>
      </c>
      <c r="J391" t="n">
        <v>0</v>
      </c>
    </row>
    <row r="392">
      <c r="A392" t="n">
        <v>391</v>
      </c>
      <c r="B392" s="1" t="n">
        <v>45069</v>
      </c>
      <c r="C392" s="2" t="n">
        <v>0.5639699074074074</v>
      </c>
      <c r="D392">
        <f>'Identyfikacja'!D392</f>
        <v/>
      </c>
      <c r="E392" s="5" t="inlineStr">
        <is>
          <t>FSU37086</t>
        </is>
      </c>
      <c r="F392" t="n">
        <v>7</v>
      </c>
      <c r="G392" t="n">
        <v>0</v>
      </c>
      <c r="I392" t="n">
        <v>1</v>
      </c>
      <c r="J392" t="n">
        <v>0</v>
      </c>
    </row>
    <row r="393">
      <c r="A393" t="n">
        <v>392</v>
      </c>
      <c r="B393" s="1" t="n">
        <v>45069</v>
      </c>
      <c r="C393" s="2" t="n">
        <v>0.5640046296296296</v>
      </c>
      <c r="D393">
        <f>'Identyfikacja'!D393</f>
        <v/>
      </c>
      <c r="E393" s="5" t="inlineStr">
        <is>
          <t>PWR967FC</t>
        </is>
      </c>
      <c r="F393" t="n">
        <v>8</v>
      </c>
      <c r="G393" t="n">
        <v>0</v>
      </c>
      <c r="I393" t="n">
        <v>6</v>
      </c>
      <c r="J393" t="n">
        <v>0</v>
      </c>
    </row>
    <row r="394">
      <c r="A394" t="n">
        <v>393</v>
      </c>
      <c r="B394" s="1" t="n">
        <v>45069</v>
      </c>
      <c r="C394" s="2" t="n">
        <v>0.5640277777777778</v>
      </c>
      <c r="D394">
        <f>'Identyfikacja'!D394</f>
        <v/>
      </c>
      <c r="E394" s="5" t="inlineStr">
        <is>
          <t>WE7Y174</t>
        </is>
      </c>
      <c r="F394" t="n">
        <v>3</v>
      </c>
      <c r="G394" t="n">
        <v>0</v>
      </c>
      <c r="I394" t="n">
        <v>2</v>
      </c>
      <c r="J394" t="n">
        <v>0</v>
      </c>
    </row>
    <row r="395">
      <c r="A395" t="n">
        <v>394</v>
      </c>
      <c r="B395" s="1" t="n">
        <v>45069</v>
      </c>
      <c r="C395" s="2" t="n">
        <v>0.5640393518518518</v>
      </c>
      <c r="D395">
        <f>'Identyfikacja'!D395</f>
        <v/>
      </c>
      <c r="E395" s="5" t="inlineStr">
        <is>
          <t>FSW10TV</t>
        </is>
      </c>
      <c r="F395" t="n">
        <v>11</v>
      </c>
      <c r="G395" t="n">
        <v>0</v>
      </c>
      <c r="I395" t="n">
        <v>1</v>
      </c>
      <c r="J395" t="n">
        <v>0</v>
      </c>
    </row>
    <row r="396">
      <c r="A396" t="n">
        <v>395</v>
      </c>
      <c r="B396" s="1" t="n">
        <v>45069</v>
      </c>
      <c r="C396" s="2" t="n">
        <v>0.5640856481481481</v>
      </c>
      <c r="D396">
        <f>'Identyfikacja'!D396</f>
        <v/>
      </c>
      <c r="E396" s="5" t="inlineStr">
        <is>
          <t>FSWLX42</t>
        </is>
      </c>
      <c r="F396" t="n">
        <v>11</v>
      </c>
      <c r="G396" t="n">
        <v>0</v>
      </c>
      <c r="I396" t="n">
        <v>1</v>
      </c>
      <c r="J396" t="n">
        <v>0</v>
      </c>
    </row>
    <row r="397">
      <c r="A397" t="n">
        <v>396</v>
      </c>
      <c r="B397" s="1" t="n">
        <v>45069</v>
      </c>
      <c r="C397" s="2" t="n">
        <v>0.5642361111111112</v>
      </c>
      <c r="D397">
        <f>'Identyfikacja'!D397</f>
        <v/>
      </c>
      <c r="E397" s="5" t="inlineStr">
        <is>
          <t>KSDS841</t>
        </is>
      </c>
      <c r="F397" t="n">
        <v>8</v>
      </c>
      <c r="G397" t="n">
        <v>0</v>
      </c>
      <c r="I397" t="n">
        <v>6</v>
      </c>
      <c r="J397" t="n">
        <v>0</v>
      </c>
    </row>
    <row r="398">
      <c r="A398" t="n">
        <v>397</v>
      </c>
      <c r="B398" s="1" t="n">
        <v>45069</v>
      </c>
      <c r="C398" s="2" t="n">
        <v>0.5642939814814815</v>
      </c>
      <c r="D398">
        <f>'Identyfikacja'!D398</f>
        <v/>
      </c>
      <c r="E398" s="5" t="inlineStr">
        <is>
          <t>FMI40971</t>
        </is>
      </c>
      <c r="F398" t="n">
        <v>7</v>
      </c>
      <c r="G398" t="n">
        <v>1</v>
      </c>
      <c r="H398" t="n">
        <v>2</v>
      </c>
      <c r="I398" t="n">
        <v>1</v>
      </c>
      <c r="J398" t="n">
        <v>0</v>
      </c>
    </row>
    <row r="399">
      <c r="A399" t="n">
        <v>398</v>
      </c>
      <c r="B399" s="1" t="n">
        <v>45069</v>
      </c>
      <c r="C399" s="2" t="n">
        <v>0.5643634259259259</v>
      </c>
      <c r="D399">
        <f>'Identyfikacja'!D399</f>
        <v/>
      </c>
      <c r="E399" s="5" t="inlineStr">
        <is>
          <t>FSWPE53</t>
        </is>
      </c>
      <c r="F399" t="n">
        <v>7</v>
      </c>
      <c r="G399" t="n">
        <v>0</v>
      </c>
      <c r="I399" t="n">
        <v>1</v>
      </c>
      <c r="J399" t="n">
        <v>0</v>
      </c>
    </row>
    <row r="400">
      <c r="A400" t="n">
        <v>399</v>
      </c>
      <c r="B400" s="1" t="n">
        <v>45069</v>
      </c>
      <c r="C400" s="2" t="n">
        <v>0.5644791666666666</v>
      </c>
      <c r="D400">
        <f>'Identyfikacja'!D400</f>
        <v/>
      </c>
      <c r="E400" s="5" t="inlineStr">
        <is>
          <t>BNT403</t>
        </is>
      </c>
      <c r="F400" t="n">
        <v>3</v>
      </c>
      <c r="G400" t="n">
        <v>0</v>
      </c>
      <c r="I400" t="n">
        <v>3</v>
      </c>
      <c r="J400" t="n">
        <v>1</v>
      </c>
      <c r="K400" t="n">
        <v>2</v>
      </c>
    </row>
    <row r="401">
      <c r="A401" t="n">
        <v>400</v>
      </c>
      <c r="B401" s="1" t="n">
        <v>45069</v>
      </c>
      <c r="C401" s="2" t="n">
        <v>0.5644907407407408</v>
      </c>
      <c r="D401">
        <f>'Identyfikacja'!D401</f>
        <v/>
      </c>
      <c r="E401" s="5" t="inlineStr">
        <is>
          <t>AC5158EP</t>
        </is>
      </c>
      <c r="F401" t="n">
        <v>3</v>
      </c>
      <c r="G401" t="n">
        <v>0</v>
      </c>
      <c r="I401" t="n">
        <v>2</v>
      </c>
      <c r="J401" t="n">
        <v>0</v>
      </c>
    </row>
    <row r="402">
      <c r="A402" t="n">
        <v>401</v>
      </c>
      <c r="B402" s="1" t="n">
        <v>45069</v>
      </c>
      <c r="C402" s="2" t="n">
        <v>0.5647106481481482</v>
      </c>
      <c r="D402">
        <f>'Identyfikacja'!D402</f>
        <v/>
      </c>
      <c r="E402" s="5" t="inlineStr">
        <is>
          <t>FZ4875P</t>
        </is>
      </c>
      <c r="F402" t="n">
        <v>3</v>
      </c>
      <c r="G402" t="n">
        <v>0</v>
      </c>
      <c r="I402" t="n">
        <v>2</v>
      </c>
      <c r="J402" t="n">
        <v>0</v>
      </c>
    </row>
    <row r="403">
      <c r="A403" t="n">
        <v>402</v>
      </c>
      <c r="B403" s="1" t="n">
        <v>45069</v>
      </c>
      <c r="C403" s="2" t="n">
        <v>0.5648148148148148</v>
      </c>
      <c r="D403">
        <f>'Identyfikacja'!D403</f>
        <v/>
      </c>
      <c r="E403" s="5" t="inlineStr">
        <is>
          <t>FSWJM20</t>
        </is>
      </c>
      <c r="F403" t="n">
        <v>7</v>
      </c>
      <c r="G403" t="n">
        <v>0</v>
      </c>
      <c r="I403" t="n">
        <v>1</v>
      </c>
      <c r="J403" t="n">
        <v>0</v>
      </c>
    </row>
    <row r="404">
      <c r="A404" t="n">
        <v>403</v>
      </c>
      <c r="B404" s="1" t="n">
        <v>45069</v>
      </c>
      <c r="C404" s="2" t="n">
        <v>0.5649421296296296</v>
      </c>
      <c r="D404">
        <f>'Identyfikacja'!D404</f>
        <v/>
      </c>
      <c r="E404" s="5" t="inlineStr">
        <is>
          <t>EZDWH76</t>
        </is>
      </c>
      <c r="F404" t="n">
        <v>9</v>
      </c>
      <c r="G404" t="n">
        <v>0</v>
      </c>
      <c r="I404" t="n">
        <v>5</v>
      </c>
      <c r="J404" t="n">
        <v>0</v>
      </c>
    </row>
    <row r="405">
      <c r="A405" t="n">
        <v>404</v>
      </c>
      <c r="B405" s="1" t="n">
        <v>45069</v>
      </c>
      <c r="C405" s="2" t="n">
        <v>0.5649652777777778</v>
      </c>
      <c r="D405">
        <f>'Identyfikacja'!D405</f>
        <v/>
      </c>
      <c r="E405" s="5" t="inlineStr">
        <is>
          <t>FSU11611</t>
        </is>
      </c>
      <c r="F405" t="n">
        <v>7</v>
      </c>
      <c r="G405" t="n">
        <v>0</v>
      </c>
      <c r="I405" t="n">
        <v>1</v>
      </c>
      <c r="J405" t="n">
        <v>0</v>
      </c>
    </row>
    <row r="406">
      <c r="A406" t="n">
        <v>405</v>
      </c>
      <c r="B406" s="1" t="n">
        <v>45069</v>
      </c>
      <c r="C406" s="2" t="n">
        <v>0.5649884259259259</v>
      </c>
      <c r="D406">
        <f>'Identyfikacja'!D406</f>
        <v/>
      </c>
      <c r="E406" s="5" t="inlineStr">
        <is>
          <t>FSWLS38</t>
        </is>
      </c>
      <c r="F406" t="n">
        <v>7</v>
      </c>
      <c r="G406" t="n">
        <v>0</v>
      </c>
      <c r="I406" t="n">
        <v>1</v>
      </c>
      <c r="J406" t="n">
        <v>0</v>
      </c>
    </row>
    <row r="407">
      <c r="A407" t="n">
        <v>406</v>
      </c>
      <c r="B407" s="1" t="n">
        <v>45069</v>
      </c>
      <c r="C407" s="2" t="n">
        <v>0.5650115740740741</v>
      </c>
      <c r="D407">
        <f>'Identyfikacja'!D407</f>
        <v/>
      </c>
      <c r="E407" s="5" t="inlineStr">
        <is>
          <t>PO6WX08</t>
        </is>
      </c>
      <c r="F407" t="n">
        <v>7</v>
      </c>
      <c r="G407" t="n">
        <v>0</v>
      </c>
      <c r="I407" t="n">
        <v>1</v>
      </c>
      <c r="J407" t="n">
        <v>0</v>
      </c>
    </row>
    <row r="408">
      <c r="A408" t="n">
        <v>407</v>
      </c>
      <c r="B408" s="1" t="n">
        <v>45069</v>
      </c>
      <c r="C408" s="2" t="n">
        <v>0.5651041666666666</v>
      </c>
      <c r="D408">
        <f>'Identyfikacja'!D408</f>
        <v/>
      </c>
      <c r="E408" s="5" t="inlineStr">
        <is>
          <t>FZA46921</t>
        </is>
      </c>
      <c r="F408" t="n">
        <v>7</v>
      </c>
      <c r="G408" t="n">
        <v>0</v>
      </c>
      <c r="I408" t="n">
        <v>1</v>
      </c>
      <c r="J408" t="n">
        <v>0</v>
      </c>
    </row>
    <row r="409">
      <c r="A409" t="n">
        <v>408</v>
      </c>
      <c r="B409" s="1" t="n">
        <v>45069</v>
      </c>
      <c r="C409" s="2" t="n">
        <v>0.5651273148148148</v>
      </c>
      <c r="D409">
        <f>'Identyfikacja'!D409</f>
        <v/>
      </c>
      <c r="E409" s="5" t="inlineStr">
        <is>
          <t>FSWAC41</t>
        </is>
      </c>
      <c r="F409" t="n">
        <v>11</v>
      </c>
      <c r="G409" t="n">
        <v>0</v>
      </c>
      <c r="I409" t="n">
        <v>1</v>
      </c>
      <c r="J409" t="n">
        <v>0</v>
      </c>
    </row>
    <row r="410">
      <c r="A410" t="n">
        <v>409</v>
      </c>
      <c r="B410" s="1" t="n">
        <v>45069</v>
      </c>
      <c r="C410" s="2" t="n">
        <v>0.5651967592592593</v>
      </c>
      <c r="D410">
        <f>'Identyfikacja'!D410</f>
        <v/>
      </c>
      <c r="E410" s="5" t="inlineStr">
        <is>
          <t>FSWLP04</t>
        </is>
      </c>
      <c r="F410" t="n">
        <v>7</v>
      </c>
      <c r="G410" t="n">
        <v>0</v>
      </c>
      <c r="I410" t="n">
        <v>1</v>
      </c>
      <c r="J410" t="n">
        <v>0</v>
      </c>
    </row>
    <row r="411">
      <c r="A411" t="n">
        <v>410</v>
      </c>
      <c r="B411" s="1" t="n">
        <v>45069</v>
      </c>
      <c r="C411" s="2" t="n">
        <v>0.5652430555555555</v>
      </c>
      <c r="D411">
        <f>'Identyfikacja'!D411</f>
        <v/>
      </c>
      <c r="E411" s="5" t="inlineStr">
        <is>
          <t>FSWAU23</t>
        </is>
      </c>
      <c r="F411" t="n">
        <v>7</v>
      </c>
      <c r="G411" t="n">
        <v>0</v>
      </c>
      <c r="I411" t="n">
        <v>1</v>
      </c>
      <c r="J411" t="n">
        <v>0</v>
      </c>
    </row>
    <row r="412">
      <c r="A412" t="n">
        <v>411</v>
      </c>
      <c r="B412" s="1" t="n">
        <v>45069</v>
      </c>
      <c r="C412" s="2" t="n">
        <v>0.5663425925925926</v>
      </c>
      <c r="D412">
        <f>'Identyfikacja'!D412</f>
        <v/>
      </c>
      <c r="E412" s="5" t="inlineStr">
        <is>
          <t>FSW43UX</t>
        </is>
      </c>
      <c r="F412" t="n">
        <v>7</v>
      </c>
      <c r="G412" t="n">
        <v>0</v>
      </c>
      <c r="I412" t="n">
        <v>1</v>
      </c>
      <c r="J412" t="n">
        <v>0</v>
      </c>
    </row>
    <row r="413">
      <c r="A413" t="n">
        <v>412</v>
      </c>
      <c r="B413" s="1" t="n">
        <v>45069</v>
      </c>
      <c r="C413" s="2" t="n">
        <v>0.566400462962963</v>
      </c>
      <c r="D413">
        <f>'Identyfikacja'!D413</f>
        <v/>
      </c>
      <c r="E413" s="5" t="inlineStr">
        <is>
          <t>FSWLF06</t>
        </is>
      </c>
      <c r="F413" t="n">
        <v>7</v>
      </c>
      <c r="G413" t="n">
        <v>0</v>
      </c>
      <c r="I413" t="n">
        <v>1</v>
      </c>
      <c r="J413" t="n">
        <v>0</v>
      </c>
    </row>
    <row r="414">
      <c r="A414" t="n">
        <v>413</v>
      </c>
      <c r="B414" s="1" t="n">
        <v>45069</v>
      </c>
      <c r="C414" s="2" t="n">
        <v>0.5672916666666666</v>
      </c>
      <c r="D414">
        <f>'Identyfikacja'!D414</f>
        <v/>
      </c>
      <c r="E414" s="5" t="inlineStr">
        <is>
          <t>WGM72911</t>
        </is>
      </c>
      <c r="F414" t="n">
        <v>9</v>
      </c>
      <c r="G414" t="n">
        <v>0</v>
      </c>
      <c r="I414" t="n">
        <v>5</v>
      </c>
      <c r="J414" t="n">
        <v>0</v>
      </c>
    </row>
    <row r="415">
      <c r="A415" t="n">
        <v>414</v>
      </c>
      <c r="B415" s="1" t="n">
        <v>45069</v>
      </c>
      <c r="C415" s="2" t="n">
        <v>0.5673148148148148</v>
      </c>
      <c r="D415">
        <f>'Identyfikacja'!D415</f>
        <v/>
      </c>
      <c r="E415" s="5" t="inlineStr">
        <is>
          <t>FSW96PT</t>
        </is>
      </c>
      <c r="F415" t="n">
        <v>7</v>
      </c>
      <c r="G415" t="n">
        <v>0</v>
      </c>
      <c r="I415" t="n">
        <v>1</v>
      </c>
      <c r="J415" t="n">
        <v>0</v>
      </c>
    </row>
    <row r="416">
      <c r="A416" t="n">
        <v>415</v>
      </c>
      <c r="B416" s="1" t="n">
        <v>45069</v>
      </c>
      <c r="C416" s="2" t="n">
        <v>0.5673263888888889</v>
      </c>
      <c r="D416">
        <f>'Identyfikacja'!D416</f>
        <v/>
      </c>
      <c r="E416" s="5" t="inlineStr">
        <is>
          <t>FSWCU52</t>
        </is>
      </c>
      <c r="F416" t="n">
        <v>7</v>
      </c>
      <c r="G416" t="n">
        <v>0</v>
      </c>
      <c r="I416" t="n">
        <v>1</v>
      </c>
      <c r="J416" t="n">
        <v>0</v>
      </c>
    </row>
    <row r="417">
      <c r="A417" t="n">
        <v>416</v>
      </c>
      <c r="B417" s="1" t="n">
        <v>45069</v>
      </c>
      <c r="C417" s="2" t="n">
        <v>0.5673495370370371</v>
      </c>
      <c r="D417">
        <f>'Identyfikacja'!D417</f>
        <v/>
      </c>
      <c r="E417" s="5" t="inlineStr">
        <is>
          <t>FSWKK07</t>
        </is>
      </c>
      <c r="F417" t="n">
        <v>7</v>
      </c>
      <c r="G417" t="n">
        <v>0</v>
      </c>
      <c r="I417" t="n">
        <v>1</v>
      </c>
      <c r="J417" t="n">
        <v>0</v>
      </c>
    </row>
    <row r="418">
      <c r="A418" t="n">
        <v>417</v>
      </c>
      <c r="B418" s="1" t="n">
        <v>45069</v>
      </c>
      <c r="C418" s="2" t="n">
        <v>0.5674537037037037</v>
      </c>
      <c r="D418">
        <f>'Identyfikacja'!D418</f>
        <v/>
      </c>
      <c r="E418" s="5" t="inlineStr">
        <is>
          <t>FSWCY78</t>
        </is>
      </c>
      <c r="F418" t="n">
        <v>7</v>
      </c>
      <c r="G418" t="n">
        <v>0</v>
      </c>
      <c r="I418" t="n">
        <v>1</v>
      </c>
      <c r="J418" t="n">
        <v>0</v>
      </c>
    </row>
    <row r="419">
      <c r="A419" t="n">
        <v>418</v>
      </c>
      <c r="B419" s="1" t="n">
        <v>45069</v>
      </c>
      <c r="C419" s="2" t="n">
        <v>0.5676041666666667</v>
      </c>
      <c r="D419">
        <f>'Identyfikacja'!D419</f>
        <v/>
      </c>
      <c r="E419" s="5" t="inlineStr">
        <is>
          <t>FSW67YK</t>
        </is>
      </c>
      <c r="F419" t="n">
        <v>7</v>
      </c>
      <c r="G419" t="n">
        <v>0</v>
      </c>
      <c r="I419" t="n">
        <v>1</v>
      </c>
      <c r="J419" t="n">
        <v>0</v>
      </c>
    </row>
    <row r="420">
      <c r="A420" t="n">
        <v>419</v>
      </c>
      <c r="B420" s="1" t="n">
        <v>45069</v>
      </c>
      <c r="C420" s="2" t="n">
        <v>0.5676273148148148</v>
      </c>
      <c r="D420">
        <f>'Identyfikacja'!D420</f>
        <v/>
      </c>
      <c r="E420" s="5" t="inlineStr">
        <is>
          <t>PSZ68560</t>
        </is>
      </c>
      <c r="F420" t="n">
        <v>9</v>
      </c>
      <c r="G420" t="n">
        <v>0</v>
      </c>
      <c r="I420" t="n">
        <v>5</v>
      </c>
      <c r="J420" t="n">
        <v>0</v>
      </c>
    </row>
    <row r="421">
      <c r="A421" t="n">
        <v>420</v>
      </c>
      <c r="B421" s="1" t="n">
        <v>45069</v>
      </c>
      <c r="C421" s="2" t="n">
        <v>0.5676851851851852</v>
      </c>
      <c r="D421">
        <f>'Identyfikacja'!D421</f>
        <v/>
      </c>
      <c r="E421" s="5" t="inlineStr">
        <is>
          <t>FSWEX96</t>
        </is>
      </c>
      <c r="F421" t="n">
        <v>7</v>
      </c>
      <c r="G421" t="n">
        <v>0</v>
      </c>
      <c r="I421" t="n">
        <v>1</v>
      </c>
      <c r="J421" t="n">
        <v>0</v>
      </c>
    </row>
    <row r="422">
      <c r="A422" t="n">
        <v>421</v>
      </c>
      <c r="B422" s="1" t="n">
        <v>45069</v>
      </c>
      <c r="C422" s="2" t="n">
        <v>0.5679050925925926</v>
      </c>
      <c r="D422">
        <f>'Identyfikacja'!D422</f>
        <v/>
      </c>
      <c r="E422" s="5" t="inlineStr">
        <is>
          <t>FSW83JU</t>
        </is>
      </c>
      <c r="F422" t="n">
        <v>7</v>
      </c>
      <c r="G422" t="n">
        <v>0</v>
      </c>
      <c r="I422" t="n">
        <v>1</v>
      </c>
      <c r="J422" t="n">
        <v>0</v>
      </c>
    </row>
    <row r="423">
      <c r="A423" t="n">
        <v>422</v>
      </c>
      <c r="B423" s="1" t="n">
        <v>45069</v>
      </c>
      <c r="C423" s="2" t="n">
        <v>0.5679282407407408</v>
      </c>
      <c r="D423">
        <f>'Identyfikacja'!D423</f>
        <v/>
      </c>
      <c r="E423" s="5" t="inlineStr">
        <is>
          <t>FSWMY71</t>
        </is>
      </c>
      <c r="F423" t="n">
        <v>7</v>
      </c>
      <c r="G423" t="n">
        <v>0</v>
      </c>
      <c r="I423" t="n">
        <v>1</v>
      </c>
      <c r="J423" t="n">
        <v>0</v>
      </c>
    </row>
    <row r="424">
      <c r="A424" t="n">
        <v>423</v>
      </c>
      <c r="B424" s="1" t="n">
        <v>45069</v>
      </c>
      <c r="C424" s="2" t="n">
        <v>0.5679513888888889</v>
      </c>
      <c r="D424">
        <f>'Identyfikacja'!D424</f>
        <v/>
      </c>
      <c r="E424" s="5" t="inlineStr">
        <is>
          <t>FSW39XS</t>
        </is>
      </c>
      <c r="F424" t="n">
        <v>7</v>
      </c>
      <c r="G424" t="n">
        <v>0</v>
      </c>
      <c r="I424" t="n">
        <v>1</v>
      </c>
      <c r="J424" t="n">
        <v>0</v>
      </c>
    </row>
    <row r="425">
      <c r="A425" t="n">
        <v>424</v>
      </c>
      <c r="B425" s="1" t="n">
        <v>45069</v>
      </c>
      <c r="C425" s="2" t="n">
        <v>0.568113425925926</v>
      </c>
      <c r="D425">
        <f>'Identyfikacja'!D425</f>
        <v/>
      </c>
      <c r="E425" s="5" t="inlineStr">
        <is>
          <t>FSWP715</t>
        </is>
      </c>
      <c r="F425" t="n">
        <v>7</v>
      </c>
      <c r="G425" t="n">
        <v>0</v>
      </c>
      <c r="I425" t="n">
        <v>1</v>
      </c>
      <c r="J425" t="n">
        <v>0</v>
      </c>
    </row>
    <row r="426">
      <c r="A426" t="n">
        <v>425</v>
      </c>
      <c r="B426" s="1" t="n">
        <v>45069</v>
      </c>
      <c r="C426" s="2" t="n">
        <v>0.5682523148148149</v>
      </c>
      <c r="D426">
        <f>'Identyfikacja'!D426</f>
        <v/>
      </c>
      <c r="E426" s="5" t="inlineStr">
        <is>
          <t>FSWKK32</t>
        </is>
      </c>
      <c r="F426" t="n">
        <v>7</v>
      </c>
      <c r="G426" t="n">
        <v>0</v>
      </c>
      <c r="I426" t="n">
        <v>1</v>
      </c>
      <c r="J426" t="n">
        <v>0</v>
      </c>
    </row>
    <row r="427">
      <c r="A427" t="n">
        <v>426</v>
      </c>
      <c r="B427" s="1" t="n">
        <v>45069</v>
      </c>
      <c r="C427" s="2" t="n">
        <v>0.5682870370370371</v>
      </c>
      <c r="D427">
        <f>'Identyfikacja'!D427</f>
        <v/>
      </c>
      <c r="E427" s="5" t="inlineStr">
        <is>
          <t>FZI99670</t>
        </is>
      </c>
      <c r="F427" t="n">
        <v>11</v>
      </c>
      <c r="G427" t="n">
        <v>0</v>
      </c>
      <c r="I427" t="n">
        <v>1</v>
      </c>
      <c r="J427" t="n">
        <v>0</v>
      </c>
    </row>
    <row r="428">
      <c r="A428" t="n">
        <v>427</v>
      </c>
      <c r="B428" s="1" t="n">
        <v>45069</v>
      </c>
      <c r="C428" s="2" t="n">
        <v>0.5683912037037037</v>
      </c>
      <c r="D428">
        <f>'Identyfikacja'!D428</f>
        <v/>
      </c>
      <c r="E428" s="5" t="inlineStr">
        <is>
          <t>FZ8650S</t>
        </is>
      </c>
      <c r="F428" t="n">
        <v>7</v>
      </c>
      <c r="G428" t="n">
        <v>0</v>
      </c>
      <c r="I428" t="n">
        <v>1</v>
      </c>
      <c r="J428" t="n">
        <v>0</v>
      </c>
    </row>
    <row r="429">
      <c r="A429" t="n">
        <v>428</v>
      </c>
      <c r="B429" s="1" t="n">
        <v>45069</v>
      </c>
      <c r="C429" s="2" t="n">
        <v>0.5684027777777778</v>
      </c>
      <c r="D429">
        <f>'Identyfikacja'!D429</f>
        <v/>
      </c>
      <c r="E429" s="5" t="inlineStr">
        <is>
          <t>FSWRT03</t>
        </is>
      </c>
      <c r="F429" t="n">
        <v>7</v>
      </c>
      <c r="G429" t="n">
        <v>0</v>
      </c>
      <c r="I429" t="n">
        <v>1</v>
      </c>
      <c r="J429" t="n">
        <v>0</v>
      </c>
    </row>
    <row r="430">
      <c r="A430" t="n">
        <v>429</v>
      </c>
      <c r="B430" s="1" t="n">
        <v>45069</v>
      </c>
      <c r="C430" s="2" t="n">
        <v>0.5684259259259259</v>
      </c>
      <c r="D430">
        <f>'Identyfikacja'!D430</f>
        <v/>
      </c>
      <c r="E430" s="5" t="inlineStr">
        <is>
          <t>FSWR767</t>
        </is>
      </c>
      <c r="F430" t="n">
        <v>7</v>
      </c>
      <c r="G430" t="n">
        <v>0</v>
      </c>
      <c r="I430" t="n">
        <v>1</v>
      </c>
      <c r="J430" t="n">
        <v>0</v>
      </c>
    </row>
    <row r="431">
      <c r="A431" t="n">
        <v>430</v>
      </c>
      <c r="B431" s="1" t="n">
        <v>45069</v>
      </c>
      <c r="C431" s="2" t="n">
        <v>0.5684490740740741</v>
      </c>
      <c r="D431">
        <f>'Identyfikacja'!D431</f>
        <v/>
      </c>
      <c r="E431" s="5" t="inlineStr">
        <is>
          <t>FSWFV07</t>
        </is>
      </c>
      <c r="F431" t="n">
        <v>7</v>
      </c>
      <c r="G431" t="n">
        <v>0</v>
      </c>
      <c r="I431" t="n">
        <v>1</v>
      </c>
      <c r="J431" t="n">
        <v>0</v>
      </c>
    </row>
    <row r="432">
      <c r="A432" t="n">
        <v>431</v>
      </c>
      <c r="B432" s="1" t="n">
        <v>45069</v>
      </c>
      <c r="C432" s="2" t="n">
        <v>0.5689351851851852</v>
      </c>
      <c r="D432">
        <f>'Identyfikacja'!D432</f>
        <v/>
      </c>
      <c r="E432" s="5" t="inlineStr">
        <is>
          <t>FSW62YH</t>
        </is>
      </c>
      <c r="F432" t="n">
        <v>7</v>
      </c>
      <c r="G432" t="n">
        <v>0</v>
      </c>
      <c r="I432" t="n">
        <v>1</v>
      </c>
      <c r="J432" t="n">
        <v>0</v>
      </c>
    </row>
    <row r="433">
      <c r="A433" t="n">
        <v>432</v>
      </c>
      <c r="B433" s="1" t="n">
        <v>45069</v>
      </c>
      <c r="C433" s="2" t="n">
        <v>0.5691319444444445</v>
      </c>
      <c r="D433">
        <f>'Identyfikacja'!D433</f>
        <v/>
      </c>
      <c r="E433" s="5" t="inlineStr">
        <is>
          <t>FKR589CX</t>
        </is>
      </c>
      <c r="F433" t="n">
        <v>9</v>
      </c>
      <c r="G433" t="n">
        <v>0</v>
      </c>
      <c r="I433" t="n">
        <v>5</v>
      </c>
      <c r="J433" t="n">
        <v>0</v>
      </c>
    </row>
    <row r="434">
      <c r="A434" t="n">
        <v>433</v>
      </c>
      <c r="B434" s="1" t="n">
        <v>45069</v>
      </c>
      <c r="C434" s="2" t="n">
        <v>0.5694791666666666</v>
      </c>
      <c r="D434">
        <f>'Identyfikacja'!D434</f>
        <v/>
      </c>
      <c r="E434" s="5" t="inlineStr">
        <is>
          <t>PWL56317</t>
        </is>
      </c>
      <c r="F434" t="n">
        <v>9</v>
      </c>
      <c r="G434" t="n">
        <v>0</v>
      </c>
      <c r="I434" t="n">
        <v>5</v>
      </c>
      <c r="J434" t="n">
        <v>0</v>
      </c>
    </row>
    <row r="435">
      <c r="A435" t="n">
        <v>434</v>
      </c>
      <c r="B435" s="1" t="n">
        <v>45069</v>
      </c>
      <c r="C435" s="2" t="n">
        <v>0.5695023148148148</v>
      </c>
      <c r="D435">
        <f>'Identyfikacja'!D435</f>
        <v/>
      </c>
      <c r="E435" s="5" t="inlineStr">
        <is>
          <t>PZ2S946</t>
        </is>
      </c>
      <c r="F435" t="n">
        <v>9</v>
      </c>
      <c r="G435" t="n">
        <v>0</v>
      </c>
      <c r="I435" t="n">
        <v>5</v>
      </c>
      <c r="J435" t="n">
        <v>0</v>
      </c>
    </row>
    <row r="436">
      <c r="A436" t="n">
        <v>435</v>
      </c>
      <c r="B436" s="1" t="n">
        <v>45069</v>
      </c>
      <c r="C436" s="2" t="n">
        <v>0.5695370370370371</v>
      </c>
      <c r="D436">
        <f>'Identyfikacja'!D436</f>
        <v/>
      </c>
      <c r="E436" s="5" t="inlineStr">
        <is>
          <t>FZI80444</t>
        </is>
      </c>
      <c r="F436" t="n">
        <v>7</v>
      </c>
      <c r="G436" t="n">
        <v>0</v>
      </c>
      <c r="I436" t="n">
        <v>1</v>
      </c>
      <c r="J436" t="n">
        <v>0</v>
      </c>
    </row>
    <row r="437">
      <c r="A437" t="n">
        <v>436</v>
      </c>
      <c r="B437" s="1" t="n">
        <v>45069</v>
      </c>
      <c r="C437" s="2" t="n">
        <v>0.5696875</v>
      </c>
      <c r="D437">
        <f>'Identyfikacja'!D437</f>
        <v/>
      </c>
      <c r="E437" s="5" t="inlineStr">
        <is>
          <t>FSUV505</t>
        </is>
      </c>
      <c r="F437" t="n">
        <v>7</v>
      </c>
      <c r="G437" t="n">
        <v>1</v>
      </c>
      <c r="H437" t="n">
        <v>11</v>
      </c>
      <c r="I437" t="n">
        <v>1</v>
      </c>
      <c r="J437" t="n">
        <v>0</v>
      </c>
    </row>
    <row r="438">
      <c r="A438" t="n">
        <v>437</v>
      </c>
      <c r="B438" s="1" t="n">
        <v>45069</v>
      </c>
      <c r="C438" s="2" t="n">
        <v>0.5698148148148148</v>
      </c>
      <c r="D438">
        <f>'Identyfikacja'!D438</f>
        <v/>
      </c>
      <c r="E438" s="5" t="inlineStr">
        <is>
          <t>FSWHY83</t>
        </is>
      </c>
      <c r="F438" t="n">
        <v>7</v>
      </c>
      <c r="G438" t="n">
        <v>0</v>
      </c>
      <c r="I438" t="n">
        <v>1</v>
      </c>
      <c r="J438" t="n">
        <v>0</v>
      </c>
    </row>
    <row r="439">
      <c r="A439" t="n">
        <v>438</v>
      </c>
      <c r="B439" s="1" t="n">
        <v>45069</v>
      </c>
      <c r="C439" s="2" t="n">
        <v>0.569849537037037</v>
      </c>
      <c r="D439">
        <f>'Identyfikacja'!D439</f>
        <v/>
      </c>
      <c r="E439" s="5" t="inlineStr">
        <is>
          <t>PK0456G</t>
        </is>
      </c>
      <c r="F439" t="n">
        <v>9</v>
      </c>
      <c r="G439" t="n">
        <v>0</v>
      </c>
      <c r="I439" t="n">
        <v>5</v>
      </c>
      <c r="J439" t="n">
        <v>0</v>
      </c>
    </row>
    <row r="440">
      <c r="A440" t="n">
        <v>439</v>
      </c>
      <c r="B440" s="1" t="n">
        <v>45069</v>
      </c>
      <c r="C440" s="2" t="n">
        <v>0.5698611111111112</v>
      </c>
      <c r="D440">
        <f>'Identyfikacja'!D440</f>
        <v/>
      </c>
      <c r="E440" s="5" t="inlineStr">
        <is>
          <t>FSWFL39</t>
        </is>
      </c>
      <c r="F440" t="n">
        <v>7</v>
      </c>
      <c r="G440" t="n">
        <v>1</v>
      </c>
      <c r="H440" t="n">
        <v>11</v>
      </c>
      <c r="I440" t="n">
        <v>1</v>
      </c>
      <c r="J440" t="n">
        <v>0</v>
      </c>
    </row>
    <row r="441">
      <c r="A441" t="n">
        <v>440</v>
      </c>
      <c r="B441" s="1" t="n">
        <v>45069</v>
      </c>
      <c r="C441" s="2" t="n">
        <v>0.5700578703703704</v>
      </c>
      <c r="D441">
        <f>'Identyfikacja'!D441</f>
        <v/>
      </c>
      <c r="E441" s="5" t="inlineStr">
        <is>
          <t>PO4VG53</t>
        </is>
      </c>
      <c r="F441" t="n">
        <v>9</v>
      </c>
      <c r="G441" t="n">
        <v>0</v>
      </c>
      <c r="I441" t="n">
        <v>5</v>
      </c>
      <c r="J441" t="n">
        <v>0</v>
      </c>
    </row>
    <row r="442">
      <c r="A442" t="n">
        <v>441</v>
      </c>
      <c r="B442" s="1" t="n">
        <v>45069</v>
      </c>
      <c r="C442" s="2" t="n">
        <v>0.5704166666666667</v>
      </c>
      <c r="D442">
        <f>'Identyfikacja'!D442</f>
        <v/>
      </c>
      <c r="E442" s="5" t="inlineStr">
        <is>
          <t>GDA46181</t>
        </is>
      </c>
      <c r="F442" t="n">
        <v>9</v>
      </c>
      <c r="G442" t="n">
        <v>0</v>
      </c>
      <c r="I442" t="n">
        <v>5</v>
      </c>
      <c r="J442" t="n">
        <v>0</v>
      </c>
    </row>
    <row r="443">
      <c r="A443" t="n">
        <v>442</v>
      </c>
      <c r="B443" s="1" t="n">
        <v>45069</v>
      </c>
      <c r="C443" s="2" t="n">
        <v>0.5704629629629629</v>
      </c>
      <c r="D443">
        <f>'Identyfikacja'!D443</f>
        <v/>
      </c>
      <c r="E443" s="5" t="inlineStr">
        <is>
          <t>FZ1552R</t>
        </is>
      </c>
      <c r="F443" t="n">
        <v>7</v>
      </c>
      <c r="G443" t="n">
        <v>0</v>
      </c>
      <c r="I443" t="n">
        <v>1</v>
      </c>
      <c r="J443" t="n">
        <v>0</v>
      </c>
    </row>
    <row r="444">
      <c r="A444" t="n">
        <v>443</v>
      </c>
      <c r="B444" s="1" t="n">
        <v>45069</v>
      </c>
      <c r="C444" s="2" t="n">
        <v>0.5705902777777778</v>
      </c>
      <c r="D444">
        <f>'Identyfikacja'!D444</f>
        <v/>
      </c>
      <c r="E444" s="5" t="inlineStr">
        <is>
          <t>FSW93GH</t>
        </is>
      </c>
      <c r="F444" t="n">
        <v>7</v>
      </c>
      <c r="G444" t="n">
        <v>0</v>
      </c>
      <c r="I444" t="n">
        <v>1</v>
      </c>
      <c r="J444" t="n">
        <v>0</v>
      </c>
    </row>
    <row r="445">
      <c r="A445" t="n">
        <v>444</v>
      </c>
      <c r="B445" s="1" t="n">
        <v>45069</v>
      </c>
      <c r="C445" s="2" t="n">
        <v>0.570775462962963</v>
      </c>
      <c r="D445">
        <f>'Identyfikacja'!D445</f>
        <v/>
      </c>
      <c r="E445" s="5" t="inlineStr">
        <is>
          <t>GDA57118</t>
        </is>
      </c>
      <c r="F445" t="n">
        <v>9</v>
      </c>
      <c r="G445" t="n">
        <v>0</v>
      </c>
      <c r="I445" t="n">
        <v>5</v>
      </c>
      <c r="J445" t="n">
        <v>0</v>
      </c>
    </row>
    <row r="446">
      <c r="A446" t="n">
        <v>445</v>
      </c>
      <c r="B446" s="1" t="n">
        <v>45069</v>
      </c>
      <c r="C446" s="2" t="n">
        <v>0.5708333333333333</v>
      </c>
      <c r="D446">
        <f>'Identyfikacja'!D446</f>
        <v/>
      </c>
      <c r="E446" s="5" t="inlineStr">
        <is>
          <t>FSWRA42</t>
        </is>
      </c>
      <c r="F446" t="n">
        <v>11</v>
      </c>
      <c r="G446" t="n">
        <v>0</v>
      </c>
      <c r="I446" t="n">
        <v>1</v>
      </c>
      <c r="J446" t="n">
        <v>0</v>
      </c>
    </row>
    <row r="447">
      <c r="A447" t="n">
        <v>446</v>
      </c>
      <c r="B447" s="1" t="n">
        <v>45069</v>
      </c>
      <c r="C447" s="2" t="n">
        <v>0.5708796296296297</v>
      </c>
      <c r="D447">
        <f>'Identyfikacja'!D447</f>
        <v/>
      </c>
      <c r="E447" s="5" t="inlineStr">
        <is>
          <t>PTUHF96</t>
        </is>
      </c>
      <c r="F447" t="n">
        <v>7</v>
      </c>
      <c r="G447" t="n">
        <v>0</v>
      </c>
      <c r="I447" t="n">
        <v>1</v>
      </c>
      <c r="J447" t="n">
        <v>0</v>
      </c>
    </row>
    <row r="448">
      <c r="A448" t="n">
        <v>447</v>
      </c>
      <c r="B448" s="1" t="n">
        <v>45069</v>
      </c>
      <c r="C448" s="2" t="n">
        <v>0.5708912037037037</v>
      </c>
      <c r="D448">
        <f>'Identyfikacja'!D448</f>
        <v/>
      </c>
      <c r="E448" s="5" t="inlineStr">
        <is>
          <t>FSW31CM</t>
        </is>
      </c>
      <c r="F448" t="n">
        <v>7</v>
      </c>
      <c r="G448" t="n">
        <v>0</v>
      </c>
      <c r="I448" t="n">
        <v>1</v>
      </c>
      <c r="J448" t="n">
        <v>0</v>
      </c>
    </row>
    <row r="449">
      <c r="A449" t="n">
        <v>448</v>
      </c>
      <c r="B449" s="1" t="n">
        <v>45069</v>
      </c>
      <c r="C449" s="2" t="n">
        <v>0.5710532407407407</v>
      </c>
      <c r="D449">
        <f>'Identyfikacja'!D449</f>
        <v/>
      </c>
      <c r="E449" s="5" t="inlineStr">
        <is>
          <t>WGM87494</t>
        </is>
      </c>
      <c r="F449" t="n">
        <v>9</v>
      </c>
      <c r="G449" t="n">
        <v>0</v>
      </c>
      <c r="I449" t="n">
        <v>5</v>
      </c>
      <c r="J449" t="n">
        <v>1</v>
      </c>
      <c r="K449" t="n">
        <v>4</v>
      </c>
    </row>
    <row r="450">
      <c r="A450" t="n">
        <v>449</v>
      </c>
      <c r="B450" s="1" t="n">
        <v>45069</v>
      </c>
      <c r="C450" s="2" t="n">
        <v>0.5712384259259259</v>
      </c>
      <c r="D450">
        <f>'Identyfikacja'!D450</f>
        <v/>
      </c>
      <c r="E450" s="5" t="inlineStr">
        <is>
          <t>PGS48679</t>
        </is>
      </c>
      <c r="F450" t="n">
        <v>9</v>
      </c>
      <c r="G450" t="n">
        <v>0</v>
      </c>
      <c r="I450" t="n">
        <v>5</v>
      </c>
      <c r="J450" t="n">
        <v>1</v>
      </c>
      <c r="K450" t="n">
        <v>4</v>
      </c>
    </row>
    <row r="451">
      <c r="A451" t="n">
        <v>450</v>
      </c>
      <c r="B451" s="1" t="n">
        <v>45069</v>
      </c>
      <c r="C451" s="2" t="n">
        <v>0.5712731481481481</v>
      </c>
      <c r="D451">
        <f>'Identyfikacja'!D451</f>
        <v/>
      </c>
      <c r="E451" s="5" t="inlineStr">
        <is>
          <t>FZ1671S</t>
        </is>
      </c>
      <c r="F451" t="n">
        <v>7</v>
      </c>
      <c r="G451" t="n">
        <v>0</v>
      </c>
      <c r="I451" t="n">
        <v>1</v>
      </c>
      <c r="J451" t="n">
        <v>0</v>
      </c>
    </row>
    <row r="452">
      <c r="A452" t="n">
        <v>451</v>
      </c>
      <c r="B452" s="1" t="n">
        <v>45069</v>
      </c>
      <c r="C452" s="2" t="n">
        <v>0.5714583333333333</v>
      </c>
      <c r="D452">
        <f>'Identyfikacja'!D452</f>
        <v/>
      </c>
      <c r="E452" s="5" t="inlineStr">
        <is>
          <t>FSWRR83</t>
        </is>
      </c>
      <c r="F452" t="n">
        <v>7</v>
      </c>
      <c r="G452" t="n">
        <v>0</v>
      </c>
      <c r="I452" t="n">
        <v>1</v>
      </c>
      <c r="J452" t="n">
        <v>0</v>
      </c>
    </row>
    <row r="453">
      <c r="A453" t="n">
        <v>452</v>
      </c>
      <c r="B453" s="1" t="n">
        <v>45069</v>
      </c>
      <c r="C453" s="2" t="n">
        <v>0.5716319444444444</v>
      </c>
      <c r="D453">
        <f>'Identyfikacja'!D453</f>
        <v/>
      </c>
      <c r="E453" s="5" t="inlineStr">
        <is>
          <t>PTU7470C</t>
        </is>
      </c>
      <c r="F453" t="n">
        <v>3</v>
      </c>
      <c r="G453" t="n">
        <v>0</v>
      </c>
      <c r="I453" t="n">
        <v>2</v>
      </c>
      <c r="J453" t="n">
        <v>0</v>
      </c>
    </row>
    <row r="454">
      <c r="A454" t="n">
        <v>453</v>
      </c>
      <c r="B454" s="1" t="n">
        <v>45069</v>
      </c>
      <c r="C454" s="2" t="n">
        <v>0.5719907407407407</v>
      </c>
      <c r="D454">
        <f>'Identyfikacja'!D454</f>
        <v/>
      </c>
      <c r="E454" s="5" t="inlineStr">
        <is>
          <t>FSWJH48</t>
        </is>
      </c>
      <c r="F454" t="n">
        <v>7</v>
      </c>
      <c r="G454" t="n">
        <v>0</v>
      </c>
      <c r="I454" t="n">
        <v>1</v>
      </c>
      <c r="J454" t="n">
        <v>0</v>
      </c>
    </row>
    <row r="455">
      <c r="A455" t="n">
        <v>454</v>
      </c>
      <c r="B455" s="1" t="n">
        <v>45069</v>
      </c>
      <c r="C455" s="2" t="n">
        <v>0.5721527777777777</v>
      </c>
      <c r="D455">
        <f>'Identyfikacja'!D455</f>
        <v/>
      </c>
      <c r="E455" s="5" t="inlineStr">
        <is>
          <t>KEM142</t>
        </is>
      </c>
      <c r="F455" t="n">
        <v>9</v>
      </c>
      <c r="G455" t="n">
        <v>0</v>
      </c>
      <c r="I455" t="n">
        <v>5</v>
      </c>
      <c r="J455" t="n">
        <v>0</v>
      </c>
    </row>
    <row r="456">
      <c r="A456" t="n">
        <v>455</v>
      </c>
      <c r="B456" s="1" t="n">
        <v>45069</v>
      </c>
      <c r="C456" s="2" t="n">
        <v>0.5721643518518519</v>
      </c>
      <c r="D456">
        <f>'Identyfikacja'!D456</f>
        <v/>
      </c>
      <c r="E456" s="5" t="inlineStr">
        <is>
          <t>FSWPC55</t>
        </is>
      </c>
      <c r="F456" t="n">
        <v>7</v>
      </c>
      <c r="G456" t="n">
        <v>0</v>
      </c>
      <c r="I456" t="n">
        <v>1</v>
      </c>
      <c r="J456" t="n">
        <v>0</v>
      </c>
    </row>
    <row r="457">
      <c r="A457" t="n">
        <v>456</v>
      </c>
      <c r="B457" s="1" t="n">
        <v>45069</v>
      </c>
      <c r="C457" s="2" t="n">
        <v>0.5722222222222222</v>
      </c>
      <c r="D457">
        <f>'Identyfikacja'!D457</f>
        <v/>
      </c>
      <c r="E457" s="5" t="inlineStr">
        <is>
          <t>WOT33759</t>
        </is>
      </c>
      <c r="F457" t="n">
        <v>8</v>
      </c>
      <c r="G457" t="n">
        <v>0</v>
      </c>
      <c r="I457" t="n">
        <v>6</v>
      </c>
      <c r="J457" t="n">
        <v>0</v>
      </c>
    </row>
    <row r="458">
      <c r="A458" t="n">
        <v>457</v>
      </c>
      <c r="B458" s="1" t="n">
        <v>45069</v>
      </c>
      <c r="C458" s="2" t="n">
        <v>0.5722685185185186</v>
      </c>
      <c r="D458">
        <f>'Identyfikacja'!D458</f>
        <v/>
      </c>
      <c r="E458" s="5" t="inlineStr">
        <is>
          <t>PO1FK26</t>
        </is>
      </c>
      <c r="F458" t="n">
        <v>8</v>
      </c>
      <c r="G458" t="n">
        <v>0</v>
      </c>
      <c r="I458" t="n">
        <v>6</v>
      </c>
      <c r="J458" t="n">
        <v>0</v>
      </c>
    </row>
    <row r="459">
      <c r="A459" t="n">
        <v>458</v>
      </c>
      <c r="B459" s="1" t="n">
        <v>45069</v>
      </c>
      <c r="C459" s="2" t="n">
        <v>0.5724305555555556</v>
      </c>
      <c r="D459">
        <f>'Identyfikacja'!D459</f>
        <v/>
      </c>
      <c r="E459" s="5" t="inlineStr">
        <is>
          <t>FSW55YR</t>
        </is>
      </c>
      <c r="F459" t="n">
        <v>7</v>
      </c>
      <c r="G459" t="n">
        <v>0</v>
      </c>
      <c r="I459" t="n">
        <v>1</v>
      </c>
      <c r="J459" t="n">
        <v>0</v>
      </c>
    </row>
    <row r="460">
      <c r="A460" t="n">
        <v>459</v>
      </c>
      <c r="B460" s="1" t="n">
        <v>45069</v>
      </c>
      <c r="C460" s="2" t="n">
        <v>0.5728935185185186</v>
      </c>
      <c r="D460">
        <f>'Identyfikacja'!D460</f>
        <v/>
      </c>
      <c r="E460" s="5" t="inlineStr">
        <is>
          <t>FG1563L</t>
        </is>
      </c>
      <c r="F460" t="n">
        <v>11</v>
      </c>
      <c r="G460" t="n">
        <v>0</v>
      </c>
      <c r="I460" t="n">
        <v>1</v>
      </c>
      <c r="J460" t="n">
        <v>0</v>
      </c>
    </row>
    <row r="461">
      <c r="A461" t="n">
        <v>460</v>
      </c>
      <c r="B461" s="1" t="n">
        <v>45069</v>
      </c>
      <c r="C461" s="2" t="n">
        <v>0.5729398148148148</v>
      </c>
      <c r="D461">
        <f>'Identyfikacja'!D461</f>
        <v/>
      </c>
      <c r="E461" s="5" t="inlineStr">
        <is>
          <t>PO8XM53</t>
        </is>
      </c>
      <c r="F461" t="n">
        <v>7</v>
      </c>
      <c r="G461" t="n">
        <v>0</v>
      </c>
      <c r="I461" t="n">
        <v>1</v>
      </c>
      <c r="J461" t="n">
        <v>0</v>
      </c>
    </row>
    <row r="462">
      <c r="A462" t="n">
        <v>461</v>
      </c>
      <c r="B462" s="1" t="n">
        <v>45069</v>
      </c>
      <c r="C462" s="2" t="n">
        <v>0.5729976851851852</v>
      </c>
      <c r="D462">
        <f>'Identyfikacja'!D462</f>
        <v/>
      </c>
      <c r="E462" s="5" t="inlineStr">
        <is>
          <t>FSW20WK</t>
        </is>
      </c>
      <c r="F462" t="n">
        <v>7</v>
      </c>
      <c r="G462" t="n">
        <v>0</v>
      </c>
      <c r="I462" t="n">
        <v>1</v>
      </c>
      <c r="J462" t="n">
        <v>0</v>
      </c>
    </row>
    <row r="463">
      <c r="A463" t="n">
        <v>462</v>
      </c>
      <c r="B463" s="1" t="n">
        <v>45069</v>
      </c>
      <c r="C463" s="2" t="n">
        <v>0.5731481481481482</v>
      </c>
      <c r="D463">
        <f>'Identyfikacja'!D463</f>
        <v/>
      </c>
      <c r="E463" s="5" t="inlineStr">
        <is>
          <t>FZG14395</t>
        </is>
      </c>
      <c r="F463" t="n">
        <v>2</v>
      </c>
      <c r="G463" t="n">
        <v>0</v>
      </c>
      <c r="I463" t="n">
        <v>1</v>
      </c>
      <c r="J463" t="n">
        <v>0</v>
      </c>
    </row>
    <row r="464">
      <c r="A464" t="n">
        <v>463</v>
      </c>
      <c r="B464" s="1" t="n">
        <v>45069</v>
      </c>
      <c r="C464" s="2" t="n">
        <v>0.5731597222222222</v>
      </c>
      <c r="D464">
        <f>'Identyfikacja'!D464</f>
        <v/>
      </c>
      <c r="E464" s="5" t="inlineStr">
        <is>
          <t>FSWLC92</t>
        </is>
      </c>
      <c r="F464" t="n">
        <v>11</v>
      </c>
      <c r="G464" t="n">
        <v>0</v>
      </c>
      <c r="I464" t="n">
        <v>1</v>
      </c>
      <c r="J464" t="n">
        <v>0</v>
      </c>
    </row>
    <row r="465">
      <c r="A465" t="n">
        <v>464</v>
      </c>
      <c r="B465" s="1" t="n">
        <v>45069</v>
      </c>
      <c r="C465" s="2" t="n">
        <v>0.5734143518518519</v>
      </c>
      <c r="D465">
        <f>'Identyfikacja'!D465</f>
        <v/>
      </c>
      <c r="E465" s="5" t="inlineStr">
        <is>
          <t>ESI72472</t>
        </is>
      </c>
      <c r="F465" t="n">
        <v>9</v>
      </c>
      <c r="G465" t="n">
        <v>0</v>
      </c>
      <c r="I465" t="n">
        <v>5</v>
      </c>
      <c r="J465" t="n">
        <v>0</v>
      </c>
    </row>
    <row r="466">
      <c r="A466" t="n">
        <v>465</v>
      </c>
      <c r="B466" s="1" t="n">
        <v>45069</v>
      </c>
      <c r="C466" s="2" t="n">
        <v>0.57375</v>
      </c>
      <c r="D466">
        <f>'Identyfikacja'!D466</f>
        <v/>
      </c>
      <c r="E466" s="5" t="inlineStr">
        <is>
          <t>FSWP902</t>
        </is>
      </c>
      <c r="F466" t="n">
        <v>3</v>
      </c>
      <c r="G466" t="n">
        <v>1</v>
      </c>
      <c r="H466" t="n">
        <v>7</v>
      </c>
      <c r="I466" t="n">
        <v>2</v>
      </c>
      <c r="J466" t="n">
        <v>1</v>
      </c>
      <c r="K466" t="n">
        <v>1</v>
      </c>
    </row>
    <row r="467">
      <c r="A467" t="n">
        <v>466</v>
      </c>
      <c r="B467" s="1" t="n">
        <v>45069</v>
      </c>
      <c r="C467" s="2" t="n">
        <v>0.5737847222222222</v>
      </c>
      <c r="D467">
        <f>'Identyfikacja'!D467</f>
        <v/>
      </c>
      <c r="E467" s="5" t="inlineStr">
        <is>
          <t>FSWEW32</t>
        </is>
      </c>
      <c r="F467" t="n">
        <v>7</v>
      </c>
      <c r="G467" t="n">
        <v>0</v>
      </c>
      <c r="I467" t="n">
        <v>1</v>
      </c>
      <c r="J467" t="n">
        <v>0</v>
      </c>
    </row>
    <row r="468">
      <c r="A468" t="n">
        <v>467</v>
      </c>
      <c r="B468" s="1" t="n">
        <v>45069</v>
      </c>
      <c r="C468" s="2" t="n">
        <v>0.5738194444444444</v>
      </c>
      <c r="D468">
        <f>'Identyfikacja'!D468</f>
        <v/>
      </c>
      <c r="E468" s="5" t="inlineStr">
        <is>
          <t>WND76885</t>
        </is>
      </c>
      <c r="F468" t="n">
        <v>9</v>
      </c>
      <c r="G468" t="n">
        <v>0</v>
      </c>
      <c r="I468" t="n">
        <v>5</v>
      </c>
      <c r="J468" t="n">
        <v>0</v>
      </c>
    </row>
    <row r="469">
      <c r="A469" t="n">
        <v>468</v>
      </c>
      <c r="B469" s="1" t="n">
        <v>45069</v>
      </c>
      <c r="C469" s="2" t="n">
        <v>0.5739004629629629</v>
      </c>
      <c r="D469">
        <f>'Identyfikacja'!D469</f>
        <v/>
      </c>
      <c r="E469" s="5" t="n"/>
      <c r="F469" t="n">
        <v>7</v>
      </c>
      <c r="G469" t="n">
        <v>0</v>
      </c>
      <c r="I469" t="n">
        <v>1</v>
      </c>
      <c r="J469" t="n">
        <v>0</v>
      </c>
    </row>
    <row r="470">
      <c r="A470" t="n">
        <v>469</v>
      </c>
      <c r="B470" s="1" t="n">
        <v>45069</v>
      </c>
      <c r="C470" s="2" t="n">
        <v>0.5743634259259259</v>
      </c>
      <c r="D470">
        <f>'Identyfikacja'!D470</f>
        <v/>
      </c>
      <c r="E470" s="5" t="inlineStr">
        <is>
          <t>NO5548Y</t>
        </is>
      </c>
      <c r="F470" t="n">
        <v>9</v>
      </c>
      <c r="G470" t="n">
        <v>0</v>
      </c>
      <c r="I470" t="n">
        <v>5</v>
      </c>
      <c r="J470" t="n">
        <v>0</v>
      </c>
    </row>
    <row r="471">
      <c r="A471" t="n">
        <v>470</v>
      </c>
      <c r="B471" s="1" t="n">
        <v>45069</v>
      </c>
      <c r="C471" s="2" t="n">
        <v>0.5743865740740741</v>
      </c>
      <c r="D471">
        <f>'Identyfikacja'!D471</f>
        <v/>
      </c>
      <c r="E471" s="5" t="inlineStr">
        <is>
          <t>FSL16UT</t>
        </is>
      </c>
      <c r="F471" t="n">
        <v>11</v>
      </c>
      <c r="G471" t="n">
        <v>0</v>
      </c>
      <c r="I471" t="n">
        <v>1</v>
      </c>
      <c r="J471" t="n">
        <v>0</v>
      </c>
    </row>
    <row r="472">
      <c r="A472" t="n">
        <v>471</v>
      </c>
      <c r="B472" s="1" t="n">
        <v>45069</v>
      </c>
      <c r="C472" s="2" t="n">
        <v>0.5744675925925926</v>
      </c>
      <c r="D472">
        <f>'Identyfikacja'!D472</f>
        <v/>
      </c>
      <c r="E472" s="5" t="inlineStr">
        <is>
          <t>FSW47CP</t>
        </is>
      </c>
      <c r="F472" t="n">
        <v>7</v>
      </c>
      <c r="G472" t="n">
        <v>0</v>
      </c>
      <c r="I472" t="n">
        <v>1</v>
      </c>
      <c r="J472" t="n">
        <v>0</v>
      </c>
    </row>
    <row r="473">
      <c r="A473" t="n">
        <v>472</v>
      </c>
      <c r="B473" s="1" t="n">
        <v>45069</v>
      </c>
      <c r="C473" s="2" t="n">
        <v>0.574849537037037</v>
      </c>
      <c r="D473">
        <f>'Identyfikacja'!D473</f>
        <v/>
      </c>
      <c r="E473" s="5" t="inlineStr">
        <is>
          <t>CBRAA96</t>
        </is>
      </c>
      <c r="F473" t="n">
        <v>9</v>
      </c>
      <c r="G473" t="n">
        <v>0</v>
      </c>
      <c r="I473" t="n">
        <v>5</v>
      </c>
      <c r="J473" t="n">
        <v>0</v>
      </c>
    </row>
    <row r="474">
      <c r="A474" t="n">
        <v>473</v>
      </c>
      <c r="B474" s="1" t="n">
        <v>45069</v>
      </c>
      <c r="C474" s="2" t="n">
        <v>0.5751620370370371</v>
      </c>
      <c r="D474">
        <f>'Identyfikacja'!D474</f>
        <v/>
      </c>
      <c r="E474" s="5" t="inlineStr">
        <is>
          <t>PZ1L490</t>
        </is>
      </c>
      <c r="F474" t="n">
        <v>9</v>
      </c>
      <c r="G474" t="n">
        <v>0</v>
      </c>
      <c r="I474" t="n">
        <v>5</v>
      </c>
      <c r="J474" t="n">
        <v>0</v>
      </c>
    </row>
    <row r="475">
      <c r="A475" t="n">
        <v>474</v>
      </c>
      <c r="B475" s="1" t="n">
        <v>45069</v>
      </c>
      <c r="C475" s="2" t="n">
        <v>0.5751851851851851</v>
      </c>
      <c r="D475">
        <f>'Identyfikacja'!D475</f>
        <v/>
      </c>
      <c r="E475" s="5" t="inlineStr">
        <is>
          <t>GDA64185</t>
        </is>
      </c>
      <c r="F475" t="n">
        <v>9</v>
      </c>
      <c r="G475" t="n">
        <v>0</v>
      </c>
      <c r="I475" t="n">
        <v>5</v>
      </c>
      <c r="J475" t="n">
        <v>0</v>
      </c>
    </row>
    <row r="476">
      <c r="A476" t="n">
        <v>475</v>
      </c>
      <c r="B476" s="1" t="n">
        <v>45069</v>
      </c>
      <c r="C476" s="2" t="n">
        <v>0.5752430555555555</v>
      </c>
      <c r="D476">
        <f>'Identyfikacja'!D476</f>
        <v/>
      </c>
      <c r="E476" s="5" t="inlineStr">
        <is>
          <t>GDA71844</t>
        </is>
      </c>
      <c r="F476" t="n">
        <v>9</v>
      </c>
      <c r="G476" t="n">
        <v>1</v>
      </c>
      <c r="H476" t="n">
        <v>9</v>
      </c>
      <c r="I476" t="n">
        <v>5</v>
      </c>
      <c r="J476" t="n">
        <v>1</v>
      </c>
      <c r="K476" t="n">
        <v>5</v>
      </c>
    </row>
    <row r="477">
      <c r="A477" t="n">
        <v>476</v>
      </c>
      <c r="B477" s="1" t="n">
        <v>45069</v>
      </c>
      <c r="C477" s="2" t="n">
        <v>0.5752662037037037</v>
      </c>
      <c r="D477">
        <f>'Identyfikacja'!D477</f>
        <v/>
      </c>
      <c r="E477" s="5" t="inlineStr">
        <is>
          <t>PTU0917E</t>
        </is>
      </c>
      <c r="F477" t="n">
        <v>3</v>
      </c>
      <c r="G477" t="n">
        <v>0</v>
      </c>
      <c r="I477" t="n">
        <v>2</v>
      </c>
      <c r="J477" t="n">
        <v>0</v>
      </c>
    </row>
    <row r="478">
      <c r="A478" t="n">
        <v>477</v>
      </c>
      <c r="B478" s="1" t="n">
        <v>45069</v>
      </c>
      <c r="C478" s="2" t="n">
        <v>0.5752893518518518</v>
      </c>
      <c r="D478">
        <f>'Identyfikacja'!D478</f>
        <v/>
      </c>
      <c r="E478" s="5" t="inlineStr">
        <is>
          <t>WSCST55</t>
        </is>
      </c>
      <c r="F478" t="n">
        <v>9</v>
      </c>
      <c r="G478" t="n">
        <v>0</v>
      </c>
      <c r="I478" t="n">
        <v>5</v>
      </c>
      <c r="J478" t="n">
        <v>0</v>
      </c>
    </row>
    <row r="479">
      <c r="A479" t="n">
        <v>478</v>
      </c>
      <c r="B479" s="1" t="n">
        <v>45069</v>
      </c>
      <c r="C479" s="2" t="n">
        <v>0.5753703703703704</v>
      </c>
      <c r="D479">
        <f>'Identyfikacja'!D479</f>
        <v/>
      </c>
      <c r="E479" s="5" t="inlineStr">
        <is>
          <t>FSL984CE</t>
        </is>
      </c>
      <c r="F479" t="n">
        <v>7</v>
      </c>
      <c r="G479" t="n">
        <v>0</v>
      </c>
      <c r="I479" t="n">
        <v>1</v>
      </c>
      <c r="J479" t="n">
        <v>0</v>
      </c>
    </row>
    <row r="480">
      <c r="A480" t="n">
        <v>479</v>
      </c>
      <c r="B480" s="1" t="n">
        <v>45069</v>
      </c>
      <c r="C480" s="2" t="n">
        <v>0.5754050925925925</v>
      </c>
      <c r="D480">
        <f>'Identyfikacja'!D480</f>
        <v/>
      </c>
      <c r="E480" s="5" t="inlineStr">
        <is>
          <t>PO2TJ76</t>
        </is>
      </c>
      <c r="F480" t="n">
        <v>9</v>
      </c>
      <c r="G480" t="n">
        <v>1</v>
      </c>
      <c r="H480" t="n">
        <v>8</v>
      </c>
      <c r="I480" t="n">
        <v>5</v>
      </c>
      <c r="J480" t="n">
        <v>1</v>
      </c>
      <c r="K480" t="n">
        <v>6</v>
      </c>
    </row>
    <row r="481">
      <c r="A481" t="n">
        <v>480</v>
      </c>
      <c r="B481" s="1" t="n">
        <v>45069</v>
      </c>
      <c r="C481" s="2" t="n">
        <v>0.5754282407407407</v>
      </c>
      <c r="D481">
        <f>'Identyfikacja'!D481</f>
        <v/>
      </c>
      <c r="E481" s="5" t="inlineStr">
        <is>
          <t>BX4920CK</t>
        </is>
      </c>
      <c r="F481" t="n">
        <v>7</v>
      </c>
      <c r="G481" t="n">
        <v>0</v>
      </c>
      <c r="I481" t="n">
        <v>1</v>
      </c>
      <c r="J481" t="n">
        <v>0</v>
      </c>
    </row>
    <row r="482">
      <c r="A482" t="n">
        <v>481</v>
      </c>
      <c r="B482" s="1" t="n">
        <v>45069</v>
      </c>
      <c r="C482" s="2" t="n">
        <v>0.5754861111111111</v>
      </c>
      <c r="D482">
        <f>'Identyfikacja'!D482</f>
        <v/>
      </c>
      <c r="E482" s="5" t="inlineStr">
        <is>
          <t>PTU3496H</t>
        </is>
      </c>
      <c r="F482" t="n">
        <v>8</v>
      </c>
      <c r="G482" t="n">
        <v>0</v>
      </c>
      <c r="I482" t="n">
        <v>6</v>
      </c>
      <c r="J482" t="n">
        <v>0</v>
      </c>
    </row>
    <row r="483">
      <c r="A483" t="n">
        <v>482</v>
      </c>
      <c r="B483" s="1" t="n">
        <v>45069</v>
      </c>
      <c r="C483" s="2" t="n">
        <v>0.5755208333333334</v>
      </c>
      <c r="D483">
        <f>'Identyfikacja'!D483</f>
        <v/>
      </c>
      <c r="E483" s="5" t="inlineStr">
        <is>
          <t>EOP66R2</t>
        </is>
      </c>
      <c r="F483" t="n">
        <v>9</v>
      </c>
      <c r="G483" t="n">
        <v>2</v>
      </c>
      <c r="H483" t="n">
        <v>9</v>
      </c>
      <c r="I483" t="n">
        <v>4</v>
      </c>
      <c r="J483" t="n">
        <v>2</v>
      </c>
      <c r="K483" t="n">
        <v>4</v>
      </c>
    </row>
    <row r="484">
      <c r="A484" t="n">
        <v>483</v>
      </c>
      <c r="B484" s="1" t="n">
        <v>45069</v>
      </c>
      <c r="C484" s="2" t="n">
        <v>0.5755324074074074</v>
      </c>
      <c r="D484">
        <f>'Identyfikacja'!D484</f>
        <v/>
      </c>
      <c r="E484" s="5" t="inlineStr">
        <is>
          <t>FSW82XP</t>
        </is>
      </c>
      <c r="F484" t="n">
        <v>7</v>
      </c>
      <c r="G484" t="n">
        <v>0</v>
      </c>
      <c r="I484" t="n">
        <v>1</v>
      </c>
      <c r="J484" t="n">
        <v>0</v>
      </c>
    </row>
    <row r="485">
      <c r="A485" t="n">
        <v>484</v>
      </c>
      <c r="B485" s="1" t="n">
        <v>45069</v>
      </c>
      <c r="C485" s="2" t="n">
        <v>0.5756134259259259</v>
      </c>
      <c r="D485">
        <f>'Identyfikacja'!D485</f>
        <v/>
      </c>
      <c r="E485" s="5" t="inlineStr">
        <is>
          <t>PZ464XC</t>
        </is>
      </c>
      <c r="F485" t="n">
        <v>9</v>
      </c>
      <c r="G485" t="n">
        <v>0</v>
      </c>
      <c r="I485" t="n">
        <v>5</v>
      </c>
      <c r="J485" t="n">
        <v>0</v>
      </c>
    </row>
    <row r="486">
      <c r="A486" t="n">
        <v>485</v>
      </c>
      <c r="B486" s="1" t="n">
        <v>45069</v>
      </c>
      <c r="C486" s="2" t="n">
        <v>0.5756365740740741</v>
      </c>
      <c r="D486">
        <f>'Identyfikacja'!D486</f>
        <v/>
      </c>
      <c r="E486" s="5" t="inlineStr">
        <is>
          <t>WI942MN</t>
        </is>
      </c>
      <c r="F486" t="n">
        <v>7</v>
      </c>
      <c r="G486" t="n">
        <v>0</v>
      </c>
      <c r="I486" t="n">
        <v>1</v>
      </c>
      <c r="J486" t="n">
        <v>0</v>
      </c>
    </row>
    <row r="487">
      <c r="A487" t="n">
        <v>486</v>
      </c>
      <c r="B487" s="1" t="n">
        <v>45069</v>
      </c>
      <c r="C487" s="2" t="n">
        <v>0.5756712962962963</v>
      </c>
      <c r="D487">
        <f>'Identyfikacja'!D487</f>
        <v/>
      </c>
      <c r="E487" s="5" t="inlineStr">
        <is>
          <t>NO674AC</t>
        </is>
      </c>
      <c r="F487" t="n">
        <v>9</v>
      </c>
      <c r="G487" t="n">
        <v>0</v>
      </c>
      <c r="I487" t="n">
        <v>5</v>
      </c>
      <c r="J487" t="n">
        <v>0</v>
      </c>
    </row>
    <row r="488">
      <c r="A488" t="n">
        <v>487</v>
      </c>
      <c r="B488" s="1" t="n">
        <v>45069</v>
      </c>
      <c r="C488" s="2" t="n">
        <v>0.5758449074074075</v>
      </c>
      <c r="D488">
        <f>'Identyfikacja'!D488</f>
        <v/>
      </c>
      <c r="E488" s="5" t="inlineStr">
        <is>
          <t>POB04137</t>
        </is>
      </c>
      <c r="F488" t="n">
        <v>9</v>
      </c>
      <c r="G488" t="n">
        <v>0</v>
      </c>
      <c r="I488" t="n">
        <v>5</v>
      </c>
      <c r="J488" t="n">
        <v>0</v>
      </c>
    </row>
    <row r="489">
      <c r="A489" t="n">
        <v>488</v>
      </c>
      <c r="B489" s="1" t="n">
        <v>45069</v>
      </c>
      <c r="C489" s="2" t="n">
        <v>0.5758796296296296</v>
      </c>
      <c r="D489">
        <f>'Identyfikacja'!D489</f>
        <v/>
      </c>
      <c r="E489" s="5" t="inlineStr">
        <is>
          <t>WGM79604</t>
        </is>
      </c>
      <c r="F489" t="n">
        <v>9</v>
      </c>
      <c r="G489" t="n">
        <v>0</v>
      </c>
      <c r="I489" t="n">
        <v>5</v>
      </c>
      <c r="J489" t="n">
        <v>0</v>
      </c>
    </row>
    <row r="490">
      <c r="A490" t="n">
        <v>489</v>
      </c>
      <c r="B490" s="1" t="n">
        <v>45069</v>
      </c>
      <c r="C490" s="2" t="n">
        <v>0.5759143518518518</v>
      </c>
      <c r="D490">
        <f>'Identyfikacja'!D490</f>
        <v/>
      </c>
      <c r="E490" s="5" t="inlineStr">
        <is>
          <t>WPR9866H</t>
        </is>
      </c>
      <c r="F490" t="n">
        <v>7</v>
      </c>
      <c r="G490" t="n">
        <v>0</v>
      </c>
      <c r="I490" t="n">
        <v>1</v>
      </c>
      <c r="J490" t="n">
        <v>0</v>
      </c>
    </row>
    <row r="491">
      <c r="A491" t="n">
        <v>490</v>
      </c>
      <c r="B491" s="1" t="n">
        <v>45069</v>
      </c>
      <c r="C491" s="2" t="n">
        <v>0.5759375</v>
      </c>
      <c r="D491">
        <f>'Identyfikacja'!D491</f>
        <v/>
      </c>
      <c r="E491" s="5" t="inlineStr">
        <is>
          <t>FZ5784P</t>
        </is>
      </c>
      <c r="F491" t="n">
        <v>7</v>
      </c>
      <c r="G491" t="n">
        <v>0</v>
      </c>
      <c r="I491" t="n">
        <v>1</v>
      </c>
      <c r="J491" t="n">
        <v>0</v>
      </c>
    </row>
    <row r="492">
      <c r="A492" t="n">
        <v>491</v>
      </c>
      <c r="B492" s="1" t="n">
        <v>45069</v>
      </c>
      <c r="C492" s="2" t="n">
        <v>0.5759606481481482</v>
      </c>
      <c r="D492">
        <f>'Identyfikacja'!D492</f>
        <v/>
      </c>
      <c r="E492" s="5" t="inlineStr">
        <is>
          <t>FZ6118S</t>
        </is>
      </c>
      <c r="F492" t="n">
        <v>7</v>
      </c>
      <c r="G492" t="n">
        <v>0</v>
      </c>
      <c r="I492" t="n">
        <v>1</v>
      </c>
      <c r="J492" t="n">
        <v>0</v>
      </c>
    </row>
    <row r="493">
      <c r="A493" t="n">
        <v>492</v>
      </c>
      <c r="B493" s="1" t="n">
        <v>45069</v>
      </c>
      <c r="C493" s="2" t="n">
        <v>0.5759837962962963</v>
      </c>
      <c r="D493">
        <f>'Identyfikacja'!D493</f>
        <v/>
      </c>
      <c r="E493" s="5" t="inlineStr">
        <is>
          <t>EL1E087</t>
        </is>
      </c>
      <c r="F493" t="n">
        <v>7</v>
      </c>
      <c r="G493" t="n">
        <v>0</v>
      </c>
      <c r="I493" t="n">
        <v>1</v>
      </c>
      <c r="J493" t="n">
        <v>0</v>
      </c>
    </row>
    <row r="494">
      <c r="A494" t="n">
        <v>493</v>
      </c>
      <c r="B494" s="1" t="n">
        <v>45069</v>
      </c>
      <c r="C494" s="2" t="n">
        <v>0.5761342592592592</v>
      </c>
      <c r="D494">
        <f>'Identyfikacja'!D494</f>
        <v/>
      </c>
      <c r="E494" s="5" t="inlineStr">
        <is>
          <t>FSW60LT</t>
        </is>
      </c>
      <c r="F494" t="n">
        <v>7</v>
      </c>
      <c r="G494" t="n">
        <v>0</v>
      </c>
      <c r="I494" t="n">
        <v>1</v>
      </c>
      <c r="J494" t="n">
        <v>0</v>
      </c>
    </row>
    <row r="495">
      <c r="A495" t="n">
        <v>494</v>
      </c>
      <c r="B495" s="1" t="n">
        <v>45069</v>
      </c>
      <c r="C495" s="2" t="n">
        <v>0.5765509259259259</v>
      </c>
      <c r="D495">
        <f>'Identyfikacja'!D495</f>
        <v/>
      </c>
      <c r="E495" s="5" t="inlineStr">
        <is>
          <t>KO9976</t>
        </is>
      </c>
      <c r="F495" t="n">
        <v>8</v>
      </c>
      <c r="G495" t="n">
        <v>0</v>
      </c>
      <c r="I495" t="n">
        <v>6</v>
      </c>
      <c r="J495" t="n">
        <v>0</v>
      </c>
    </row>
    <row r="496">
      <c r="A496" t="n">
        <v>495</v>
      </c>
      <c r="B496" s="1" t="n">
        <v>45069</v>
      </c>
      <c r="C496" s="2" t="n">
        <v>0.5765856481481482</v>
      </c>
      <c r="D496">
        <f>'Identyfikacja'!D496</f>
        <v/>
      </c>
      <c r="E496" s="5" t="inlineStr">
        <is>
          <t>FSW92PM</t>
        </is>
      </c>
      <c r="F496" t="n">
        <v>7</v>
      </c>
      <c r="G496" t="n">
        <v>0</v>
      </c>
      <c r="I496" t="n">
        <v>1</v>
      </c>
      <c r="J496" t="n">
        <v>0</v>
      </c>
    </row>
    <row r="497">
      <c r="A497" t="n">
        <v>496</v>
      </c>
      <c r="B497" s="1" t="n">
        <v>45069</v>
      </c>
      <c r="C497" s="2" t="n">
        <v>0.5766087962962962</v>
      </c>
      <c r="D497">
        <f>'Identyfikacja'!D497</f>
        <v/>
      </c>
      <c r="E497" s="5" t="inlineStr">
        <is>
          <t>FSWPX64</t>
        </is>
      </c>
      <c r="F497" t="n">
        <v>7</v>
      </c>
      <c r="G497" t="n">
        <v>0</v>
      </c>
      <c r="I497" t="n">
        <v>1</v>
      </c>
      <c r="J497" t="n">
        <v>0</v>
      </c>
    </row>
    <row r="498">
      <c r="A498" t="n">
        <v>497</v>
      </c>
      <c r="B498" s="1" t="n">
        <v>45069</v>
      </c>
      <c r="C498" s="2" t="n">
        <v>0.5768402777777778</v>
      </c>
      <c r="D498">
        <f>'Identyfikacja'!D498</f>
        <v/>
      </c>
      <c r="E498" s="5" t="inlineStr">
        <is>
          <t>FWS9U05</t>
        </is>
      </c>
      <c r="F498" t="n">
        <v>7</v>
      </c>
      <c r="G498" t="n">
        <v>0</v>
      </c>
      <c r="I498" t="n">
        <v>1</v>
      </c>
      <c r="J498" t="n">
        <v>0</v>
      </c>
    </row>
    <row r="499">
      <c r="A499" t="n">
        <v>498</v>
      </c>
      <c r="B499" s="1" t="n">
        <v>45069</v>
      </c>
      <c r="C499" s="2" t="n">
        <v>0.5769328703703703</v>
      </c>
      <c r="D499">
        <f>'Identyfikacja'!D499</f>
        <v/>
      </c>
      <c r="E499" s="5" t="inlineStr">
        <is>
          <t>FSW24HJ</t>
        </is>
      </c>
      <c r="F499" t="n">
        <v>7</v>
      </c>
      <c r="G499" t="n">
        <v>0</v>
      </c>
      <c r="I499" t="n">
        <v>1</v>
      </c>
      <c r="J499" t="n">
        <v>0</v>
      </c>
    </row>
    <row r="500">
      <c r="A500" t="n">
        <v>499</v>
      </c>
      <c r="B500" s="1" t="n">
        <v>45069</v>
      </c>
      <c r="C500" s="2" t="n">
        <v>0.5772106481481482</v>
      </c>
      <c r="D500">
        <f>'Identyfikacja'!D500</f>
        <v/>
      </c>
      <c r="E500" s="5" t="inlineStr">
        <is>
          <t>PO8HV08</t>
        </is>
      </c>
      <c r="F500" t="n">
        <v>9</v>
      </c>
      <c r="G500" t="n">
        <v>0</v>
      </c>
      <c r="I500" t="n">
        <v>5</v>
      </c>
      <c r="J500" t="n">
        <v>0</v>
      </c>
    </row>
    <row r="501">
      <c r="A501" t="n">
        <v>500</v>
      </c>
      <c r="B501" s="1" t="n">
        <v>45069</v>
      </c>
      <c r="C501" s="2" t="n">
        <v>0.5772685185185186</v>
      </c>
      <c r="D501">
        <f>'Identyfikacja'!D501</f>
        <v/>
      </c>
      <c r="E501" s="5" t="inlineStr">
        <is>
          <t>WPR5729N</t>
        </is>
      </c>
      <c r="F501" t="n">
        <v>9</v>
      </c>
      <c r="G501" t="n">
        <v>0</v>
      </c>
      <c r="I501" t="n">
        <v>5</v>
      </c>
      <c r="J501" t="n">
        <v>0</v>
      </c>
    </row>
    <row r="502">
      <c r="A502" t="n">
        <v>501</v>
      </c>
      <c r="B502" s="1" t="n">
        <v>45069</v>
      </c>
      <c r="C502" s="2" t="n">
        <v>0.5773032407407407</v>
      </c>
      <c r="D502">
        <f>'Identyfikacja'!D502</f>
        <v/>
      </c>
      <c r="E502" s="5" t="inlineStr">
        <is>
          <t>WPR3272N</t>
        </is>
      </c>
      <c r="F502" t="n">
        <v>9</v>
      </c>
      <c r="G502" t="n">
        <v>0</v>
      </c>
      <c r="I502" t="n">
        <v>5</v>
      </c>
      <c r="J502" t="n">
        <v>0</v>
      </c>
    </row>
    <row r="503">
      <c r="A503" t="n">
        <v>502</v>
      </c>
      <c r="B503" s="1" t="n">
        <v>45069</v>
      </c>
      <c r="C503" s="2" t="n">
        <v>0.5773379629629629</v>
      </c>
      <c r="D503">
        <f>'Identyfikacja'!D503</f>
        <v/>
      </c>
      <c r="E503" s="5" t="inlineStr">
        <is>
          <t>PO6LT50</t>
        </is>
      </c>
      <c r="F503" t="n">
        <v>9</v>
      </c>
      <c r="G503" t="n">
        <v>0</v>
      </c>
      <c r="I503" t="n">
        <v>5</v>
      </c>
      <c r="J503" t="n">
        <v>1</v>
      </c>
      <c r="K503" t="n">
        <v>4</v>
      </c>
    </row>
    <row r="504">
      <c r="A504" t="n">
        <v>503</v>
      </c>
      <c r="B504" s="1" t="n">
        <v>45069</v>
      </c>
      <c r="C504" s="2" t="n">
        <v>0.5775115740740741</v>
      </c>
      <c r="D504">
        <f>'Identyfikacja'!D504</f>
        <v/>
      </c>
      <c r="E504" s="5" t="inlineStr">
        <is>
          <t>FG81741</t>
        </is>
      </c>
      <c r="F504" t="n">
        <v>11</v>
      </c>
      <c r="G504" t="n">
        <v>0</v>
      </c>
      <c r="I504" t="n">
        <v>1</v>
      </c>
      <c r="J504" t="n">
        <v>0</v>
      </c>
    </row>
    <row r="505">
      <c r="E505" s="5" t="n"/>
    </row>
    <row r="506">
      <c r="E506" s="5" t="n"/>
    </row>
    <row r="507">
      <c r="E507" s="5" t="n"/>
    </row>
    <row r="508">
      <c r="E508" s="5" t="n"/>
    </row>
    <row r="509">
      <c r="E509" s="5" t="n"/>
    </row>
    <row r="510">
      <c r="E510" s="5" t="n"/>
    </row>
    <row r="511">
      <c r="E511" s="5" t="n"/>
    </row>
    <row r="512">
      <c r="E512" s="5" t="n"/>
    </row>
    <row r="513">
      <c r="E513" s="5" t="n"/>
    </row>
    <row r="514">
      <c r="E514" s="5" t="n"/>
    </row>
    <row r="515">
      <c r="E515" s="5" t="n"/>
    </row>
    <row r="516">
      <c r="E516" s="5" t="n"/>
    </row>
    <row r="517">
      <c r="E517" s="5" t="n"/>
    </row>
    <row r="518">
      <c r="E518" s="5" t="n"/>
    </row>
    <row r="519">
      <c r="E519" s="5" t="n"/>
    </row>
    <row r="520">
      <c r="E520" s="5" t="n"/>
    </row>
    <row r="521">
      <c r="E521" s="5" t="n"/>
    </row>
    <row r="522">
      <c r="E522" s="5" t="n"/>
    </row>
    <row r="523">
      <c r="E523" s="5" t="n"/>
    </row>
    <row r="524">
      <c r="E524" s="5" t="n"/>
    </row>
    <row r="525">
      <c r="E525" s="5" t="n"/>
    </row>
    <row r="526">
      <c r="E526" s="5" t="n"/>
    </row>
    <row r="527">
      <c r="E527" s="5" t="n"/>
    </row>
    <row r="528">
      <c r="E528" s="5" t="n"/>
    </row>
    <row r="529">
      <c r="E529" s="5" t="n"/>
    </row>
    <row r="530">
      <c r="E530" s="5" t="n"/>
    </row>
    <row r="531">
      <c r="E531" s="5" t="n"/>
    </row>
    <row r="532">
      <c r="E532" s="5" t="n"/>
    </row>
    <row r="533">
      <c r="E533" s="5" t="n"/>
    </row>
    <row r="534">
      <c r="E534" s="5" t="n"/>
    </row>
    <row r="535">
      <c r="E535" s="5" t="n"/>
    </row>
    <row r="536">
      <c r="E536" s="5" t="n"/>
    </row>
    <row r="537">
      <c r="E537" s="5" t="n"/>
    </row>
    <row r="538">
      <c r="E538" s="5" t="n"/>
    </row>
    <row r="539">
      <c r="E539" s="5" t="n"/>
    </row>
    <row r="540">
      <c r="E540" s="5" t="n"/>
    </row>
    <row r="541">
      <c r="E541" s="5" t="n"/>
    </row>
    <row r="542">
      <c r="E542" s="5" t="n"/>
    </row>
    <row r="543">
      <c r="E543" s="5" t="n"/>
    </row>
    <row r="544">
      <c r="E544" s="5" t="n"/>
    </row>
    <row r="545">
      <c r="E545" s="5" t="n"/>
    </row>
    <row r="546">
      <c r="E546" s="5" t="n"/>
    </row>
    <row r="547">
      <c r="E547" s="5" t="n"/>
    </row>
    <row r="548">
      <c r="E548" s="5" t="n"/>
    </row>
    <row r="549">
      <c r="E549" s="5" t="n"/>
    </row>
    <row r="550">
      <c r="E550" s="5" t="n"/>
    </row>
    <row r="551">
      <c r="E551" s="5" t="n"/>
    </row>
    <row r="552">
      <c r="E552" s="5" t="n"/>
    </row>
    <row r="553">
      <c r="E553" s="5" t="n"/>
    </row>
    <row r="554">
      <c r="E554" s="5" t="n"/>
    </row>
    <row r="555">
      <c r="E555" s="5" t="n"/>
    </row>
    <row r="556">
      <c r="E556" s="5" t="n"/>
    </row>
    <row r="557">
      <c r="E557" s="5" t="n"/>
    </row>
    <row r="558">
      <c r="E558" s="5" t="n"/>
    </row>
    <row r="559">
      <c r="E559" s="5" t="n"/>
    </row>
    <row r="560">
      <c r="E560" s="5" t="n"/>
    </row>
    <row r="561">
      <c r="E561" s="5" t="n"/>
    </row>
    <row r="562">
      <c r="E562" s="5" t="n"/>
    </row>
    <row r="563">
      <c r="E563" s="5" t="n"/>
    </row>
    <row r="564">
      <c r="E564" s="5" t="n"/>
    </row>
    <row r="565">
      <c r="E565" s="5" t="n"/>
    </row>
    <row r="566">
      <c r="E566" s="5" t="n"/>
    </row>
    <row r="567">
      <c r="E567" s="5" t="n"/>
    </row>
    <row r="568">
      <c r="E568" s="5" t="n"/>
    </row>
    <row r="569">
      <c r="E569" s="5" t="n"/>
    </row>
    <row r="570">
      <c r="E570" s="5" t="n"/>
    </row>
    <row r="571">
      <c r="E571" s="5" t="n"/>
    </row>
    <row r="572">
      <c r="E572" s="5" t="n"/>
    </row>
    <row r="573">
      <c r="E573" s="5" t="n"/>
    </row>
    <row r="574">
      <c r="E574" s="5" t="n"/>
    </row>
    <row r="575">
      <c r="E575" s="5" t="n"/>
    </row>
    <row r="576">
      <c r="E576" s="5" t="n"/>
    </row>
    <row r="577">
      <c r="E577" s="5" t="n"/>
    </row>
    <row r="578">
      <c r="E578" s="5" t="n"/>
    </row>
    <row r="579">
      <c r="E579" s="5" t="n"/>
    </row>
    <row r="580">
      <c r="E580" s="5" t="n"/>
    </row>
    <row r="581">
      <c r="E581" s="5" t="n"/>
    </row>
    <row r="582">
      <c r="E582" s="5" t="n"/>
    </row>
    <row r="583">
      <c r="E583" s="5" t="n"/>
    </row>
    <row r="584">
      <c r="E584" s="5" t="n"/>
    </row>
    <row r="585">
      <c r="E585" s="5" t="n"/>
    </row>
    <row r="586">
      <c r="E586" s="5" t="n"/>
    </row>
    <row r="587">
      <c r="E587" s="5" t="n"/>
    </row>
    <row r="588">
      <c r="E588" s="5" t="n"/>
    </row>
    <row r="589">
      <c r="E589" s="5" t="n"/>
    </row>
    <row r="590">
      <c r="E590" s="5" t="n"/>
    </row>
    <row r="591">
      <c r="E591" s="5" t="n"/>
    </row>
    <row r="592">
      <c r="E592" s="5" t="n"/>
    </row>
    <row r="593">
      <c r="E593" s="5" t="n"/>
    </row>
    <row r="594">
      <c r="E594" s="5" t="n"/>
    </row>
    <row r="595">
      <c r="E595" s="5" t="n"/>
    </row>
    <row r="596">
      <c r="E596" s="5" t="n"/>
    </row>
    <row r="597">
      <c r="E597" s="5" t="n"/>
    </row>
    <row r="598">
      <c r="E598" s="5" t="n"/>
    </row>
    <row r="599">
      <c r="E599" s="5" t="n"/>
    </row>
    <row r="600">
      <c r="E600" s="5" t="n"/>
    </row>
    <row r="601">
      <c r="E601" s="5" t="n"/>
    </row>
    <row r="602">
      <c r="E602" s="5" t="n"/>
    </row>
    <row r="603">
      <c r="E603" s="5" t="n"/>
    </row>
    <row r="604">
      <c r="E604" s="5" t="n"/>
    </row>
    <row r="605">
      <c r="E605" s="5" t="n"/>
    </row>
    <row r="606">
      <c r="E606" s="5" t="n"/>
    </row>
    <row r="607">
      <c r="E607" s="5" t="n"/>
    </row>
    <row r="608">
      <c r="E608" s="5" t="n"/>
    </row>
    <row r="609">
      <c r="E609" s="5" t="n"/>
    </row>
    <row r="610">
      <c r="E610" s="5" t="n"/>
    </row>
    <row r="611">
      <c r="E611" s="5" t="n"/>
    </row>
    <row r="612">
      <c r="E612" s="5" t="n"/>
    </row>
    <row r="613">
      <c r="E613" s="5" t="n"/>
    </row>
    <row r="614">
      <c r="E614" s="5" t="n"/>
    </row>
    <row r="615">
      <c r="E615" s="5" t="n"/>
    </row>
    <row r="616">
      <c r="E616" s="5" t="n"/>
    </row>
    <row r="617">
      <c r="E617" s="5" t="n"/>
    </row>
    <row r="618">
      <c r="E618" s="5" t="n"/>
    </row>
    <row r="619">
      <c r="E619" s="5" t="n"/>
    </row>
    <row r="620">
      <c r="E620" s="5" t="n"/>
    </row>
    <row r="621">
      <c r="E621" s="5" t="n"/>
    </row>
    <row r="622">
      <c r="E622" s="5" t="n"/>
    </row>
    <row r="623">
      <c r="E623" s="5" t="n"/>
    </row>
    <row r="624">
      <c r="E624" s="5" t="n"/>
    </row>
    <row r="625">
      <c r="E625" s="5" t="n"/>
    </row>
    <row r="626">
      <c r="E626" s="5" t="n"/>
    </row>
    <row r="627">
      <c r="E627" s="5" t="n"/>
    </row>
    <row r="628">
      <c r="E628" s="5" t="n"/>
    </row>
    <row r="629">
      <c r="E629" s="5" t="n"/>
    </row>
    <row r="630">
      <c r="E630" s="5" t="n"/>
    </row>
    <row r="631">
      <c r="E631" s="5" t="n"/>
    </row>
    <row r="632">
      <c r="E632" s="5" t="n"/>
    </row>
    <row r="633">
      <c r="E633" s="5" t="n"/>
    </row>
    <row r="634">
      <c r="E634" s="5" t="n"/>
    </row>
    <row r="635">
      <c r="E635" s="5" t="n"/>
    </row>
    <row r="636">
      <c r="E636" s="5" t="n"/>
    </row>
    <row r="637">
      <c r="E637" s="5" t="n"/>
    </row>
    <row r="638">
      <c r="E638" s="5" t="n"/>
    </row>
    <row r="639">
      <c r="E639" s="5" t="n"/>
    </row>
    <row r="640">
      <c r="E640" s="5" t="n"/>
    </row>
    <row r="641">
      <c r="E641" s="5" t="n"/>
    </row>
    <row r="642">
      <c r="E642" s="5" t="n"/>
    </row>
    <row r="643">
      <c r="E643" s="5" t="n"/>
    </row>
    <row r="644">
      <c r="E644" s="5" t="n"/>
    </row>
    <row r="645">
      <c r="E645" s="5" t="n"/>
    </row>
    <row r="646">
      <c r="E646" s="5" t="n"/>
    </row>
    <row r="647">
      <c r="E647" s="5" t="n"/>
    </row>
    <row r="648">
      <c r="E648" s="5" t="n"/>
    </row>
    <row r="649">
      <c r="E649" s="5" t="n"/>
    </row>
    <row r="650">
      <c r="E650" s="5" t="n"/>
    </row>
    <row r="651">
      <c r="E651" s="5" t="n"/>
    </row>
    <row r="652">
      <c r="E652" s="5" t="n"/>
    </row>
    <row r="653">
      <c r="E653" s="5" t="n"/>
    </row>
    <row r="654">
      <c r="E654" s="5" t="n"/>
    </row>
    <row r="655">
      <c r="E655" s="5" t="n"/>
    </row>
    <row r="656">
      <c r="E656" s="5" t="n"/>
    </row>
    <row r="657">
      <c r="E657" s="5" t="n"/>
    </row>
    <row r="658">
      <c r="E658" s="5" t="n"/>
    </row>
    <row r="659">
      <c r="E659" s="5" t="n"/>
    </row>
    <row r="660">
      <c r="E660" s="5" t="n"/>
    </row>
    <row r="661">
      <c r="E661" s="5" t="n"/>
    </row>
    <row r="662">
      <c r="E662" s="5" t="n"/>
    </row>
    <row r="663">
      <c r="E663" s="5" t="n"/>
    </row>
    <row r="664">
      <c r="E664" s="5" t="n"/>
    </row>
    <row r="665">
      <c r="E665" s="5" t="n"/>
    </row>
    <row r="666">
      <c r="E666" s="5" t="n"/>
    </row>
    <row r="667">
      <c r="E667" s="5" t="n"/>
    </row>
    <row r="668">
      <c r="E668" s="5" t="n"/>
    </row>
    <row r="669">
      <c r="E669" s="5" t="n"/>
    </row>
    <row r="670">
      <c r="E670" s="5" t="n"/>
    </row>
    <row r="671">
      <c r="E671" s="5" t="n"/>
    </row>
    <row r="672">
      <c r="E672" s="5" t="n"/>
    </row>
    <row r="673">
      <c r="E673" s="5" t="n"/>
    </row>
    <row r="674">
      <c r="E674" s="5" t="n"/>
    </row>
    <row r="675">
      <c r="E675" s="5" t="n"/>
    </row>
    <row r="676">
      <c r="E676" s="5" t="n"/>
    </row>
    <row r="677">
      <c r="E677" s="5" t="n"/>
    </row>
    <row r="678">
      <c r="E678" s="5" t="n"/>
    </row>
    <row r="679">
      <c r="E679" s="5" t="n"/>
    </row>
    <row r="680">
      <c r="E680" s="5" t="n"/>
    </row>
    <row r="681">
      <c r="E681" s="5" t="n"/>
    </row>
    <row r="682">
      <c r="E682" s="5" t="n"/>
    </row>
    <row r="683">
      <c r="E683" s="5" t="n"/>
    </row>
    <row r="684">
      <c r="E684" s="5" t="n"/>
    </row>
    <row r="685">
      <c r="E685" s="5" t="n"/>
    </row>
    <row r="686">
      <c r="E686" s="5" t="n"/>
    </row>
    <row r="687">
      <c r="E687" s="5" t="n"/>
    </row>
    <row r="688">
      <c r="E688" s="5" t="n"/>
    </row>
    <row r="689">
      <c r="E689" s="5" t="n"/>
    </row>
    <row r="690">
      <c r="E690" s="5" t="n"/>
    </row>
    <row r="691">
      <c r="E691" s="5" t="n"/>
    </row>
    <row r="692">
      <c r="E692" s="5" t="n"/>
    </row>
    <row r="693">
      <c r="E693" s="5" t="n"/>
    </row>
    <row r="694">
      <c r="E694" s="5" t="n"/>
    </row>
    <row r="695">
      <c r="E695" s="5" t="n"/>
    </row>
    <row r="696">
      <c r="E696" s="5" t="n"/>
    </row>
    <row r="697">
      <c r="E697" s="5" t="n"/>
    </row>
    <row r="698">
      <c r="E698" s="5" t="n"/>
    </row>
    <row r="699">
      <c r="E699" s="5" t="n"/>
    </row>
    <row r="700">
      <c r="E700" s="5" t="n"/>
    </row>
    <row r="701">
      <c r="E701" s="5" t="n"/>
    </row>
    <row r="702">
      <c r="E702" s="5" t="n"/>
    </row>
    <row r="703">
      <c r="E703" s="5" t="n"/>
    </row>
    <row r="704">
      <c r="E704" s="5" t="n"/>
    </row>
    <row r="705">
      <c r="E705" s="5" t="n"/>
    </row>
    <row r="706">
      <c r="E706" s="5" t="n"/>
    </row>
    <row r="707">
      <c r="E707" s="5" t="n"/>
    </row>
    <row r="708">
      <c r="E708" s="5" t="n"/>
    </row>
    <row r="709">
      <c r="E709" s="5" t="n"/>
    </row>
    <row r="710">
      <c r="E710" s="5" t="n"/>
    </row>
    <row r="711">
      <c r="E711" s="5" t="n"/>
    </row>
    <row r="712">
      <c r="E712" s="5" t="n"/>
    </row>
    <row r="713">
      <c r="E713" s="5" t="n"/>
    </row>
    <row r="714">
      <c r="E714" s="5" t="n"/>
    </row>
    <row r="715">
      <c r="E715" s="5" t="n"/>
    </row>
    <row r="716">
      <c r="E716" s="5" t="n"/>
    </row>
    <row r="717">
      <c r="E717" s="5" t="n"/>
    </row>
    <row r="718">
      <c r="E718" s="5" t="n"/>
    </row>
    <row r="719">
      <c r="E719" s="5" t="n"/>
    </row>
    <row r="720">
      <c r="E720" s="5" t="n"/>
    </row>
    <row r="721">
      <c r="E721" s="5" t="n"/>
    </row>
    <row r="722">
      <c r="E722" s="5" t="n"/>
    </row>
    <row r="723">
      <c r="E723" s="5" t="n"/>
    </row>
    <row r="724">
      <c r="E724" s="5" t="n"/>
    </row>
    <row r="725">
      <c r="E725" s="5" t="n"/>
    </row>
    <row r="726">
      <c r="E726" s="5" t="n"/>
    </row>
    <row r="727">
      <c r="E727" s="5" t="n"/>
    </row>
    <row r="728">
      <c r="E728" s="5" t="n"/>
    </row>
    <row r="729">
      <c r="E729" s="5" t="n"/>
    </row>
    <row r="730">
      <c r="E730" s="5" t="n"/>
    </row>
    <row r="731">
      <c r="E731" s="5" t="n"/>
    </row>
    <row r="732">
      <c r="E732" s="5" t="n"/>
    </row>
    <row r="733">
      <c r="E733" s="5" t="n"/>
    </row>
    <row r="734">
      <c r="E734" s="5" t="n"/>
    </row>
    <row r="735">
      <c r="E735" s="5" t="n"/>
    </row>
    <row r="736">
      <c r="E736" s="5" t="n"/>
    </row>
    <row r="737">
      <c r="E737" s="5" t="n"/>
    </row>
    <row r="738">
      <c r="E738" s="5" t="n"/>
    </row>
    <row r="739">
      <c r="E739" s="5" t="n"/>
    </row>
    <row r="740">
      <c r="E740" s="5" t="n"/>
    </row>
    <row r="741">
      <c r="E741" s="5" t="n"/>
    </row>
    <row r="742">
      <c r="E742" s="5" t="n"/>
    </row>
    <row r="743">
      <c r="E743" s="5" t="n"/>
    </row>
    <row r="744">
      <c r="E744" s="5" t="n"/>
    </row>
    <row r="745">
      <c r="E745" s="5" t="n"/>
    </row>
    <row r="746">
      <c r="E746" s="5" t="n"/>
    </row>
    <row r="747">
      <c r="E747" s="5" t="n"/>
    </row>
    <row r="748">
      <c r="E748" s="5" t="n"/>
    </row>
    <row r="749">
      <c r="E749" s="5" t="n"/>
    </row>
    <row r="750">
      <c r="E750" s="5" t="n"/>
    </row>
    <row r="751">
      <c r="E751" s="5" t="n"/>
    </row>
    <row r="752">
      <c r="E752" s="5" t="n"/>
    </row>
    <row r="753">
      <c r="E753" s="5" t="n"/>
    </row>
    <row r="754">
      <c r="E754" s="5" t="n"/>
    </row>
    <row r="755">
      <c r="E755" s="5" t="n"/>
    </row>
    <row r="756">
      <c r="E756" s="5" t="n"/>
    </row>
    <row r="757">
      <c r="E757" s="5" t="n"/>
    </row>
    <row r="758">
      <c r="E758" s="5" t="n"/>
    </row>
    <row r="759">
      <c r="E759" s="5" t="n"/>
    </row>
    <row r="760">
      <c r="E760" s="5" t="n"/>
    </row>
    <row r="761">
      <c r="E761" s="5" t="n"/>
    </row>
    <row r="762">
      <c r="E762" s="5" t="n"/>
    </row>
    <row r="763">
      <c r="E763" s="5" t="n"/>
    </row>
    <row r="764">
      <c r="E764" s="5" t="n"/>
    </row>
    <row r="765">
      <c r="E765" s="5" t="n"/>
    </row>
    <row r="766">
      <c r="E766" s="5" t="n"/>
    </row>
    <row r="767">
      <c r="E767" s="5" t="n"/>
    </row>
    <row r="768">
      <c r="E768" s="5" t="n"/>
    </row>
    <row r="769">
      <c r="E769" s="5" t="n"/>
    </row>
    <row r="770">
      <c r="E770" s="5" t="n"/>
    </row>
    <row r="771">
      <c r="E771" s="5" t="n"/>
    </row>
    <row r="772">
      <c r="E772" s="5" t="n"/>
    </row>
    <row r="773">
      <c r="E773" s="5" t="n"/>
    </row>
    <row r="774">
      <c r="E774" s="5" t="n"/>
    </row>
    <row r="775">
      <c r="E775" s="5" t="n"/>
    </row>
    <row r="776">
      <c r="E776" s="5" t="n"/>
    </row>
    <row r="777">
      <c r="E777" s="5" t="n"/>
    </row>
    <row r="778">
      <c r="E778" s="5" t="n"/>
    </row>
    <row r="779">
      <c r="E779" s="5" t="n"/>
    </row>
    <row r="780">
      <c r="E780" s="5" t="n"/>
    </row>
    <row r="781">
      <c r="E781" s="5" t="n"/>
    </row>
    <row r="782">
      <c r="E782" s="5" t="n"/>
    </row>
    <row r="783">
      <c r="E783" s="5" t="n"/>
    </row>
    <row r="784">
      <c r="E784" s="5" t="n"/>
    </row>
    <row r="785">
      <c r="E785" s="5" t="n"/>
    </row>
    <row r="786">
      <c r="E786" s="5" t="n"/>
    </row>
    <row r="787">
      <c r="E787" s="5" t="n"/>
    </row>
    <row r="788">
      <c r="E788" s="5" t="n"/>
    </row>
    <row r="789">
      <c r="E789" s="5" t="n"/>
    </row>
    <row r="790">
      <c r="E790" s="5" t="n"/>
    </row>
    <row r="791">
      <c r="E791" s="5" t="n"/>
    </row>
    <row r="792">
      <c r="E792" s="5" t="n"/>
    </row>
    <row r="793">
      <c r="E793" s="5" t="n"/>
    </row>
    <row r="794">
      <c r="E794" s="5" t="n"/>
    </row>
    <row r="795">
      <c r="E795" s="5" t="n"/>
    </row>
    <row r="796">
      <c r="E796" s="5" t="n"/>
    </row>
    <row r="797">
      <c r="E797" s="5" t="n"/>
    </row>
    <row r="798">
      <c r="E798" s="5" t="n"/>
    </row>
    <row r="799">
      <c r="E799" s="5" t="n"/>
    </row>
    <row r="800">
      <c r="E800" s="5" t="n"/>
    </row>
    <row r="801">
      <c r="E801" s="5" t="n"/>
    </row>
    <row r="802">
      <c r="E802" s="5" t="n"/>
    </row>
    <row r="803">
      <c r="E803" s="5" t="n"/>
    </row>
    <row r="804">
      <c r="E804" s="5" t="n"/>
    </row>
    <row r="805">
      <c r="E805" s="5" t="n"/>
    </row>
    <row r="806">
      <c r="E806" s="5" t="n"/>
    </row>
    <row r="807">
      <c r="E807" s="5" t="n"/>
    </row>
    <row r="808">
      <c r="E808" s="5" t="n"/>
    </row>
    <row r="809">
      <c r="E809" s="5" t="n"/>
    </row>
    <row r="810">
      <c r="E810" s="5" t="n"/>
    </row>
    <row r="811">
      <c r="E811" s="5" t="n"/>
    </row>
    <row r="812">
      <c r="E812" s="5" t="n"/>
    </row>
    <row r="813">
      <c r="E813" s="5" t="n"/>
    </row>
    <row r="814">
      <c r="E814" s="5" t="n"/>
    </row>
    <row r="815">
      <c r="E815" s="5" t="n"/>
    </row>
    <row r="816">
      <c r="E816" s="5" t="n"/>
    </row>
    <row r="817">
      <c r="E817" s="5" t="n"/>
    </row>
    <row r="818">
      <c r="E818" s="5" t="n"/>
    </row>
    <row r="819">
      <c r="E819" s="5" t="n"/>
    </row>
    <row r="820">
      <c r="E820" s="5" t="n"/>
    </row>
    <row r="821">
      <c r="E821" s="5" t="n"/>
    </row>
    <row r="822">
      <c r="E822" s="5" t="n"/>
    </row>
    <row r="823">
      <c r="E823" s="5" t="n"/>
    </row>
    <row r="824">
      <c r="E824" s="5" t="n"/>
    </row>
    <row r="825">
      <c r="E825" s="5" t="n"/>
    </row>
    <row r="826">
      <c r="E826" s="5" t="n"/>
    </row>
    <row r="827">
      <c r="E827" s="5" t="n"/>
    </row>
    <row r="828">
      <c r="E828" s="5" t="n"/>
    </row>
    <row r="829">
      <c r="E829" s="5" t="n"/>
    </row>
    <row r="830">
      <c r="E830" s="5" t="n"/>
    </row>
    <row r="831">
      <c r="E831" s="5" t="n"/>
    </row>
    <row r="832">
      <c r="E832" s="5" t="n"/>
    </row>
    <row r="833">
      <c r="E833" s="5" t="n"/>
    </row>
    <row r="834">
      <c r="E834" s="5" t="n"/>
    </row>
    <row r="835">
      <c r="E835" s="5" t="n"/>
    </row>
    <row r="836">
      <c r="E836" s="5" t="n"/>
    </row>
    <row r="837">
      <c r="E837" s="5" t="n"/>
    </row>
    <row r="838">
      <c r="E838" s="5" t="n"/>
    </row>
    <row r="839">
      <c r="E839" s="5" t="n"/>
    </row>
    <row r="840">
      <c r="E840" s="5" t="n"/>
    </row>
    <row r="841">
      <c r="E841" s="5" t="n"/>
    </row>
    <row r="842">
      <c r="E842" s="5" t="n"/>
    </row>
    <row r="843">
      <c r="E843" s="5" t="n"/>
    </row>
    <row r="844">
      <c r="E844" s="5" t="n"/>
    </row>
    <row r="845">
      <c r="E845" s="5" t="n"/>
    </row>
    <row r="846">
      <c r="E846" s="5" t="n"/>
    </row>
    <row r="847">
      <c r="E847" s="5" t="n"/>
    </row>
    <row r="848">
      <c r="E848" s="5" t="n"/>
    </row>
    <row r="849">
      <c r="E849" s="5" t="n"/>
    </row>
    <row r="850">
      <c r="E850" s="5" t="n"/>
    </row>
    <row r="851">
      <c r="E851" s="5" t="n"/>
    </row>
    <row r="852">
      <c r="E852" s="5" t="n"/>
    </row>
    <row r="853">
      <c r="E853" s="5" t="n"/>
    </row>
    <row r="854">
      <c r="E854" s="5" t="n"/>
    </row>
    <row r="855">
      <c r="E855" s="5" t="n"/>
    </row>
    <row r="856">
      <c r="E856" s="5" t="n"/>
    </row>
    <row r="857">
      <c r="E857" s="5" t="n"/>
    </row>
    <row r="858">
      <c r="E858" s="5" t="n"/>
    </row>
    <row r="859">
      <c r="E859" s="5" t="n"/>
    </row>
    <row r="860">
      <c r="E860" s="5" t="n"/>
    </row>
    <row r="861">
      <c r="E861" s="5" t="n"/>
    </row>
    <row r="862">
      <c r="E862" s="5" t="n"/>
    </row>
    <row r="863">
      <c r="E863" s="5" t="n"/>
    </row>
    <row r="864">
      <c r="E864" s="5" t="n"/>
    </row>
    <row r="865">
      <c r="E865" s="5" t="n"/>
    </row>
    <row r="866">
      <c r="E866" s="5" t="n"/>
    </row>
    <row r="867">
      <c r="E867" s="5" t="n"/>
    </row>
    <row r="868">
      <c r="E868" s="5" t="n"/>
    </row>
    <row r="869">
      <c r="E869" s="5" t="n"/>
    </row>
    <row r="870">
      <c r="E870" s="5" t="n"/>
    </row>
    <row r="871">
      <c r="E871" s="5" t="n"/>
    </row>
    <row r="872">
      <c r="E872" s="5" t="n"/>
    </row>
    <row r="873">
      <c r="E873" s="5" t="n"/>
    </row>
    <row r="874">
      <c r="E874" s="5" t="n"/>
    </row>
    <row r="875">
      <c r="E875" s="5" t="n"/>
    </row>
    <row r="876">
      <c r="E876" s="5" t="n"/>
    </row>
    <row r="877">
      <c r="E877" s="5" t="n"/>
    </row>
    <row r="878">
      <c r="E878" s="5" t="n"/>
    </row>
    <row r="879">
      <c r="E879" s="5" t="n"/>
    </row>
    <row r="880">
      <c r="E880" s="5" t="n"/>
    </row>
    <row r="881">
      <c r="E881" s="5" t="n"/>
    </row>
    <row r="882">
      <c r="E882" s="5" t="n"/>
    </row>
    <row r="883">
      <c r="E883" s="5" t="n"/>
    </row>
    <row r="884">
      <c r="E884" s="5" t="n"/>
    </row>
    <row r="885">
      <c r="E885" s="5" t="n"/>
    </row>
    <row r="886">
      <c r="E886" s="5" t="n"/>
    </row>
    <row r="887">
      <c r="E887" s="5" t="n"/>
    </row>
    <row r="888">
      <c r="E888" s="5" t="n"/>
    </row>
    <row r="889">
      <c r="E889" s="5" t="n"/>
    </row>
    <row r="890">
      <c r="E890" s="5" t="n"/>
    </row>
    <row r="891">
      <c r="E891" s="5" t="n"/>
    </row>
    <row r="892">
      <c r="E892" s="5" t="n"/>
    </row>
    <row r="893">
      <c r="E893" s="5" t="n"/>
    </row>
    <row r="894">
      <c r="E894" s="5" t="n"/>
    </row>
    <row r="895">
      <c r="E895" s="5" t="n"/>
    </row>
    <row r="896">
      <c r="E896" s="5" t="n"/>
    </row>
    <row r="897">
      <c r="E897" s="5" t="n"/>
    </row>
    <row r="898">
      <c r="E898" s="5" t="n"/>
    </row>
    <row r="899">
      <c r="E899" s="5" t="n"/>
    </row>
    <row r="900">
      <c r="E900" s="5" t="n"/>
    </row>
    <row r="901">
      <c r="E901" s="5" t="n"/>
    </row>
    <row r="902">
      <c r="E902" s="5" t="n"/>
    </row>
    <row r="903">
      <c r="E903" s="5" t="n"/>
    </row>
    <row r="904">
      <c r="E904" s="5" t="n"/>
    </row>
    <row r="905">
      <c r="E905" s="5" t="n"/>
    </row>
    <row r="906">
      <c r="E906" s="5" t="n"/>
    </row>
    <row r="907">
      <c r="E907" s="5" t="n"/>
    </row>
    <row r="908">
      <c r="E908" s="5" t="n"/>
    </row>
    <row r="909">
      <c r="E909" s="5" t="n"/>
    </row>
    <row r="910">
      <c r="E910" s="5" t="n"/>
    </row>
    <row r="911">
      <c r="E911" s="5" t="n"/>
    </row>
    <row r="912">
      <c r="E912" s="5" t="n"/>
    </row>
    <row r="913">
      <c r="E913" s="5" t="n"/>
    </row>
    <row r="914">
      <c r="E914" s="5" t="n"/>
    </row>
    <row r="915">
      <c r="E915" s="5" t="n"/>
    </row>
    <row r="916">
      <c r="E916" s="5" t="n"/>
    </row>
    <row r="917">
      <c r="E917" s="5" t="n"/>
    </row>
    <row r="918">
      <c r="E918" s="5" t="n"/>
    </row>
    <row r="919">
      <c r="E919" s="5" t="n"/>
    </row>
    <row r="920">
      <c r="E920" s="5" t="n"/>
    </row>
    <row r="921">
      <c r="E921" s="5" t="n"/>
    </row>
    <row r="922">
      <c r="E922" s="5" t="n"/>
    </row>
    <row r="923">
      <c r="E923" s="5" t="n"/>
    </row>
    <row r="924">
      <c r="E924" s="5" t="n"/>
    </row>
    <row r="925">
      <c r="E925" s="5" t="n"/>
    </row>
    <row r="926">
      <c r="E926" s="5" t="n"/>
    </row>
    <row r="927">
      <c r="E927" s="5" t="n"/>
    </row>
    <row r="928">
      <c r="E928" s="5" t="n"/>
    </row>
    <row r="929">
      <c r="E929" s="5" t="n"/>
    </row>
    <row r="930">
      <c r="E930" s="5" t="n"/>
    </row>
    <row r="931">
      <c r="E931" s="5" t="n"/>
    </row>
    <row r="932">
      <c r="E932" s="5" t="n"/>
    </row>
    <row r="933">
      <c r="E933" s="5" t="n"/>
    </row>
    <row r="934">
      <c r="E934" s="5" t="n"/>
    </row>
    <row r="935">
      <c r="E935" s="5" t="n"/>
    </row>
    <row r="936">
      <c r="E936" s="5" t="n"/>
    </row>
    <row r="937">
      <c r="E937" s="5" t="n"/>
    </row>
    <row r="938">
      <c r="E938" s="5" t="n"/>
    </row>
    <row r="939">
      <c r="E939" s="5" t="n"/>
    </row>
    <row r="940">
      <c r="E940" s="5" t="n"/>
    </row>
    <row r="941">
      <c r="E941" s="5" t="n"/>
    </row>
    <row r="942">
      <c r="E942" s="5" t="n"/>
    </row>
    <row r="943">
      <c r="E943" s="5" t="n"/>
    </row>
    <row r="944">
      <c r="E944" s="5" t="n"/>
    </row>
    <row r="945">
      <c r="E945" s="5" t="n"/>
    </row>
    <row r="946">
      <c r="E946" s="5" t="n"/>
    </row>
    <row r="947">
      <c r="E947" s="5" t="n"/>
    </row>
    <row r="948">
      <c r="E948" s="5" t="n"/>
    </row>
    <row r="949">
      <c r="E949" s="5" t="n"/>
    </row>
    <row r="950">
      <c r="E950" s="5" t="n"/>
    </row>
    <row r="951">
      <c r="E951" s="5" t="n"/>
    </row>
    <row r="952">
      <c r="E952" s="5" t="n"/>
    </row>
    <row r="953">
      <c r="E953" s="5" t="n"/>
    </row>
    <row r="954">
      <c r="E954" s="5" t="n"/>
    </row>
    <row r="955">
      <c r="E955" s="5" t="n"/>
    </row>
    <row r="956">
      <c r="E956" s="5" t="n"/>
    </row>
    <row r="957">
      <c r="E957" s="5" t="n"/>
    </row>
    <row r="958">
      <c r="E958" s="5" t="n"/>
    </row>
    <row r="959">
      <c r="E959" s="5" t="n"/>
    </row>
    <row r="960">
      <c r="E960" s="5" t="n"/>
    </row>
    <row r="961">
      <c r="E961" s="5" t="n"/>
    </row>
    <row r="962">
      <c r="E962" s="5" t="n"/>
    </row>
    <row r="963">
      <c r="E963" s="5" t="n"/>
    </row>
    <row r="964">
      <c r="E964" s="5" t="n"/>
    </row>
    <row r="965">
      <c r="E965" s="5" t="n"/>
    </row>
    <row r="966">
      <c r="E966" s="5" t="n"/>
    </row>
    <row r="967">
      <c r="E967" s="5" t="n"/>
    </row>
    <row r="968">
      <c r="E968" s="5" t="n"/>
    </row>
    <row r="969">
      <c r="E969" s="5" t="n"/>
    </row>
    <row r="970">
      <c r="E970" s="5" t="n"/>
    </row>
    <row r="971">
      <c r="E971" s="5" t="n"/>
    </row>
    <row r="972">
      <c r="E972" s="5" t="n"/>
    </row>
    <row r="973">
      <c r="E973" s="5" t="n"/>
    </row>
    <row r="974">
      <c r="E974" s="5" t="n"/>
    </row>
    <row r="975">
      <c r="E975" s="5" t="n"/>
    </row>
    <row r="976">
      <c r="E976" s="5" t="n"/>
    </row>
    <row r="977">
      <c r="E977" s="5" t="n"/>
    </row>
    <row r="978">
      <c r="E978" s="5" t="n"/>
    </row>
    <row r="979">
      <c r="E979" s="5" t="n"/>
    </row>
    <row r="980">
      <c r="E980" s="5" t="n"/>
    </row>
    <row r="981">
      <c r="E981" s="5" t="n"/>
    </row>
    <row r="982">
      <c r="E982" s="5" t="n"/>
    </row>
    <row r="983">
      <c r="E983" s="5" t="n"/>
    </row>
    <row r="984">
      <c r="E984" s="5" t="n"/>
    </row>
    <row r="985">
      <c r="E985" s="5" t="n"/>
    </row>
    <row r="986">
      <c r="E986" s="5" t="n"/>
    </row>
    <row r="987">
      <c r="E987" s="5" t="n"/>
    </row>
    <row r="988">
      <c r="E988" s="5" t="n"/>
    </row>
    <row r="989">
      <c r="E989" s="5" t="n"/>
    </row>
    <row r="990">
      <c r="E990" s="5" t="n"/>
    </row>
    <row r="991">
      <c r="E991" s="5" t="n"/>
    </row>
    <row r="992">
      <c r="E992" s="5" t="n"/>
    </row>
    <row r="993">
      <c r="E993" s="5" t="n"/>
    </row>
    <row r="994">
      <c r="E994" s="5" t="n"/>
    </row>
    <row r="995">
      <c r="E995" s="5" t="n"/>
    </row>
    <row r="996">
      <c r="E996" s="5" t="n"/>
    </row>
    <row r="997">
      <c r="E997" s="5" t="n"/>
    </row>
    <row r="998">
      <c r="E998" s="5" t="n"/>
    </row>
    <row r="999">
      <c r="E999" s="5" t="n"/>
    </row>
  </sheetData>
  <mergeCells count="28">
    <mergeCell ref="M1:M10"/>
    <mergeCell ref="V1:V9"/>
    <mergeCell ref="N1:N10"/>
    <mergeCell ref="W1:W9"/>
    <mergeCell ref="M12:M21"/>
    <mergeCell ref="V12:V20"/>
    <mergeCell ref="N12:N21"/>
    <mergeCell ref="W12:W20"/>
    <mergeCell ref="M23:M32"/>
    <mergeCell ref="V23:V31"/>
    <mergeCell ref="N23:N32"/>
    <mergeCell ref="W23:W31"/>
    <mergeCell ref="M34:M43"/>
    <mergeCell ref="V34:V42"/>
    <mergeCell ref="N34:N43"/>
    <mergeCell ref="W34:W42"/>
    <mergeCell ref="M45:M54"/>
    <mergeCell ref="V45:V53"/>
    <mergeCell ref="N45:N54"/>
    <mergeCell ref="W45:W53"/>
    <mergeCell ref="M56:M65"/>
    <mergeCell ref="V56:V64"/>
    <mergeCell ref="N56:N65"/>
    <mergeCell ref="W56:W64"/>
    <mergeCell ref="M67:M76"/>
    <mergeCell ref="N67:N76"/>
    <mergeCell ref="V67:V75"/>
    <mergeCell ref="W67:W7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2023-05-26T18:36:19Z</dcterms:created>
  <dcterms:modified xmlns:dcterms="http://purl.org/dc/terms/" xmlns:xsi="http://www.w3.org/2001/XMLSchema-instance" xsi:type="dcterms:W3CDTF">2023-05-26T18:36:19Z</dcterms:modified>
</cp:coreProperties>
</file>