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95" windowWidth="27795" windowHeight="11955" activeTab="1"/>
  </bookViews>
  <sheets>
    <sheet name="Arkusz1" sheetId="1" r:id="rId1"/>
    <sheet name="MAIN" sheetId="2" r:id="rId2"/>
    <sheet name="Arkusz3" sheetId="3" r:id="rId3"/>
  </sheets>
  <calcPr calcId="145621"/>
</workbook>
</file>

<file path=xl/calcChain.xml><?xml version="1.0" encoding="utf-8"?>
<calcChain xmlns="http://schemas.openxmlformats.org/spreadsheetml/2006/main">
  <c r="CL3" i="2" l="1"/>
  <c r="CL4" i="2"/>
  <c r="CL5" i="2"/>
  <c r="CL6" i="2"/>
  <c r="CL7" i="2"/>
  <c r="CL8" i="2"/>
  <c r="CL9" i="2"/>
  <c r="CL11" i="2"/>
  <c r="CL12" i="2"/>
  <c r="CL13" i="2"/>
  <c r="CL14" i="2"/>
  <c r="CL15" i="2"/>
  <c r="CL16" i="2"/>
  <c r="CL17" i="2"/>
  <c r="CL18" i="2"/>
  <c r="CL19" i="2"/>
  <c r="CL20" i="2"/>
  <c r="CL21" i="2"/>
  <c r="CL22" i="2"/>
  <c r="CL23" i="2"/>
  <c r="CL24" i="2"/>
  <c r="CL25" i="2"/>
  <c r="CL26" i="2"/>
  <c r="CL27" i="2"/>
  <c r="CL28" i="2"/>
  <c r="CL29" i="2"/>
  <c r="CL30" i="2"/>
  <c r="CL31" i="2"/>
  <c r="CL32" i="2"/>
  <c r="CL33" i="2"/>
  <c r="CL34" i="2"/>
  <c r="CL35" i="2"/>
  <c r="CL36" i="2"/>
  <c r="CL37" i="2"/>
  <c r="CL38" i="2"/>
  <c r="CL39" i="2"/>
  <c r="CL40" i="2"/>
  <c r="CL41" i="2"/>
  <c r="CL42" i="2"/>
  <c r="CL43" i="2"/>
  <c r="CL44" i="2"/>
  <c r="CL45" i="2"/>
  <c r="CL46" i="2"/>
  <c r="CL47" i="2"/>
  <c r="CL48" i="2"/>
  <c r="CL49" i="2"/>
  <c r="CL50" i="2"/>
  <c r="CL51" i="2"/>
  <c r="CL52" i="2"/>
  <c r="CL53" i="2"/>
  <c r="CL54" i="2"/>
  <c r="CL55" i="2"/>
  <c r="CL56" i="2"/>
  <c r="CL57" i="2"/>
  <c r="CL58" i="2"/>
  <c r="CL59" i="2"/>
  <c r="CL60" i="2"/>
  <c r="CL61" i="2"/>
  <c r="CL62" i="2"/>
  <c r="CL63" i="2"/>
  <c r="CL64" i="2"/>
  <c r="CL65" i="2"/>
  <c r="CL66" i="2"/>
  <c r="CL67" i="2"/>
  <c r="CL68" i="2"/>
  <c r="CL69" i="2"/>
  <c r="CL70" i="2"/>
  <c r="CL71" i="2"/>
  <c r="CL72" i="2"/>
  <c r="CL73" i="2"/>
  <c r="CL74" i="2"/>
  <c r="CL75" i="2"/>
  <c r="CL76" i="2"/>
  <c r="CL77" i="2"/>
  <c r="CL78" i="2"/>
  <c r="CL79" i="2"/>
  <c r="CL80" i="2"/>
  <c r="CL81" i="2"/>
  <c r="CL82" i="2"/>
  <c r="CL83" i="2"/>
  <c r="CL84" i="2"/>
  <c r="CL85" i="2"/>
  <c r="CL86" i="2"/>
  <c r="CL87" i="2"/>
  <c r="CL88" i="2"/>
  <c r="CL89" i="2"/>
  <c r="CL90" i="2"/>
  <c r="CL91" i="2"/>
  <c r="CL92" i="2"/>
  <c r="CL93" i="2"/>
  <c r="CL94" i="2"/>
  <c r="CL95" i="2"/>
  <c r="CL96" i="2"/>
  <c r="CL97" i="2"/>
  <c r="CL98" i="2"/>
  <c r="CL99" i="2"/>
  <c r="CK3" i="2"/>
  <c r="CK4" i="2"/>
  <c r="CK5" i="2"/>
  <c r="CK6" i="2"/>
  <c r="CK7" i="2"/>
  <c r="CK8" i="2"/>
  <c r="CK9" i="2"/>
  <c r="CK11" i="2"/>
  <c r="CK12" i="2"/>
  <c r="CK13" i="2"/>
  <c r="CK14" i="2"/>
  <c r="CK15" i="2"/>
  <c r="CK16" i="2"/>
  <c r="CK17" i="2"/>
  <c r="CK18" i="2"/>
  <c r="CK19" i="2"/>
  <c r="CK20" i="2"/>
  <c r="CK21" i="2"/>
  <c r="CK22" i="2"/>
  <c r="CK23" i="2"/>
  <c r="CK24" i="2"/>
  <c r="CK25" i="2"/>
  <c r="CK26" i="2"/>
  <c r="CK27" i="2"/>
  <c r="CK28" i="2"/>
  <c r="CK29" i="2"/>
  <c r="CK30" i="2"/>
  <c r="CK31" i="2"/>
  <c r="CK32" i="2"/>
  <c r="CK33" i="2"/>
  <c r="CK34" i="2"/>
  <c r="CK35" i="2"/>
  <c r="CK36" i="2"/>
  <c r="CK37" i="2"/>
  <c r="CK38" i="2"/>
  <c r="CK39" i="2"/>
  <c r="CK40" i="2"/>
  <c r="CK41" i="2"/>
  <c r="CK42" i="2"/>
  <c r="CK43" i="2"/>
  <c r="CK44" i="2"/>
  <c r="CK45" i="2"/>
  <c r="CK46" i="2"/>
  <c r="CK47" i="2"/>
  <c r="CK48" i="2"/>
  <c r="CK49" i="2"/>
  <c r="CK50" i="2"/>
  <c r="CK51" i="2"/>
  <c r="CK52" i="2"/>
  <c r="CK53" i="2"/>
  <c r="CK54" i="2"/>
  <c r="CK55" i="2"/>
  <c r="CK56" i="2"/>
  <c r="CK57" i="2"/>
  <c r="CK58" i="2"/>
  <c r="CK59" i="2"/>
  <c r="CK60" i="2"/>
  <c r="CK61" i="2"/>
  <c r="CK62" i="2"/>
  <c r="CK63" i="2"/>
  <c r="CK64" i="2"/>
  <c r="CK65" i="2"/>
  <c r="CK66" i="2"/>
  <c r="CK67" i="2"/>
  <c r="CK68" i="2"/>
  <c r="CK69" i="2"/>
  <c r="CK70" i="2"/>
  <c r="CK71" i="2"/>
  <c r="CK72" i="2"/>
  <c r="CK73" i="2"/>
  <c r="CK74" i="2"/>
  <c r="CK75" i="2"/>
  <c r="CK76" i="2"/>
  <c r="CK77" i="2"/>
  <c r="CK78" i="2"/>
  <c r="CK79" i="2"/>
  <c r="CK80" i="2"/>
  <c r="CK81" i="2"/>
  <c r="CK82" i="2"/>
  <c r="CK83" i="2"/>
  <c r="CK84" i="2"/>
  <c r="CK85" i="2"/>
  <c r="CK86" i="2"/>
  <c r="CK87" i="2"/>
  <c r="CK88" i="2"/>
  <c r="CK89" i="2"/>
  <c r="CK90" i="2"/>
  <c r="CK91" i="2"/>
  <c r="CK92" i="2"/>
  <c r="CK93" i="2"/>
  <c r="CK94" i="2"/>
  <c r="CK95" i="2"/>
  <c r="CK96" i="2"/>
  <c r="CK97" i="2"/>
  <c r="CK98" i="2"/>
  <c r="CK99" i="2"/>
  <c r="CM3" i="2"/>
  <c r="CM4" i="2"/>
  <c r="CM5" i="2"/>
  <c r="CM6" i="2"/>
  <c r="CM7" i="2"/>
  <c r="CM8" i="2"/>
  <c r="CM9" i="2"/>
  <c r="CM11" i="2"/>
  <c r="CM12" i="2"/>
  <c r="CM13" i="2"/>
  <c r="CM14" i="2"/>
  <c r="CM15" i="2"/>
  <c r="CM16" i="2"/>
  <c r="CM17" i="2"/>
  <c r="CM18" i="2"/>
  <c r="CM19" i="2"/>
  <c r="CM20" i="2"/>
  <c r="CM21" i="2"/>
  <c r="CM22" i="2"/>
  <c r="CM23" i="2"/>
  <c r="CM24" i="2"/>
  <c r="CM25" i="2"/>
  <c r="CM26" i="2"/>
  <c r="CM27" i="2"/>
  <c r="CM28" i="2"/>
  <c r="CM29" i="2"/>
  <c r="CM30" i="2"/>
  <c r="CM31" i="2"/>
  <c r="CM32" i="2"/>
  <c r="CM33" i="2"/>
  <c r="CM34" i="2"/>
  <c r="CM35" i="2"/>
  <c r="CM36" i="2"/>
  <c r="CM37" i="2"/>
  <c r="CM38" i="2"/>
  <c r="CM39" i="2"/>
  <c r="CM40" i="2"/>
  <c r="CM41" i="2"/>
  <c r="CM42" i="2"/>
  <c r="CM43" i="2"/>
  <c r="CM44" i="2"/>
  <c r="CM45" i="2"/>
  <c r="CM46" i="2"/>
  <c r="CM47" i="2"/>
  <c r="CM48" i="2"/>
  <c r="CM49" i="2"/>
  <c r="CM50" i="2"/>
  <c r="CM51" i="2"/>
  <c r="CM52" i="2"/>
  <c r="CM53" i="2"/>
  <c r="CM54" i="2"/>
  <c r="CM55" i="2"/>
  <c r="CM56" i="2"/>
  <c r="CM57" i="2"/>
  <c r="CM58" i="2"/>
  <c r="CM59" i="2"/>
  <c r="CM60" i="2"/>
  <c r="CM61" i="2"/>
  <c r="CM62" i="2"/>
  <c r="CM63" i="2"/>
  <c r="CM64" i="2"/>
  <c r="CM65" i="2"/>
  <c r="CM66" i="2"/>
  <c r="CM67" i="2"/>
  <c r="CM68" i="2"/>
  <c r="CM69" i="2"/>
  <c r="CM70" i="2"/>
  <c r="CM71" i="2"/>
  <c r="CM72" i="2"/>
  <c r="CM73" i="2"/>
  <c r="CM74" i="2"/>
  <c r="CM75" i="2"/>
  <c r="CM76" i="2"/>
  <c r="CM77" i="2"/>
  <c r="CM78" i="2"/>
  <c r="CM79" i="2"/>
  <c r="CM80" i="2"/>
  <c r="CM81" i="2"/>
  <c r="CM82" i="2"/>
  <c r="CM83" i="2"/>
  <c r="CM84" i="2"/>
  <c r="CM85" i="2"/>
  <c r="CM86" i="2"/>
  <c r="CM87" i="2"/>
  <c r="CM88" i="2"/>
  <c r="CM89" i="2"/>
  <c r="CM90" i="2"/>
  <c r="CM91" i="2"/>
  <c r="CM92" i="2"/>
  <c r="CM93" i="2"/>
  <c r="CM94" i="2"/>
  <c r="CM95" i="2"/>
  <c r="CM96" i="2"/>
  <c r="CM97" i="2"/>
  <c r="CM98" i="2"/>
  <c r="CM99" i="2"/>
  <c r="CL2" i="2"/>
  <c r="CK2" i="2"/>
  <c r="CM2" i="2" s="1"/>
  <c r="J96" i="2" l="1"/>
  <c r="L96" i="2"/>
  <c r="N96" i="2"/>
  <c r="P96" i="2"/>
  <c r="S96" i="2"/>
  <c r="U96" i="2"/>
  <c r="W96" i="2"/>
  <c r="Y96" i="2"/>
  <c r="AA96" i="2"/>
  <c r="AJ96" i="2" s="1"/>
  <c r="AC96" i="2"/>
  <c r="AE96" i="2"/>
  <c r="AG96" i="2"/>
  <c r="AK96" i="2"/>
  <c r="AL96" i="2"/>
  <c r="AN96" i="2"/>
  <c r="AV96" i="2" s="1"/>
  <c r="AP96" i="2"/>
  <c r="AR96" i="2"/>
  <c r="AT96" i="2"/>
  <c r="AX96" i="2"/>
  <c r="AZ96" i="2"/>
  <c r="BZ96" i="2" s="1"/>
  <c r="BB96" i="2"/>
  <c r="BD96" i="2"/>
  <c r="BF96" i="2"/>
  <c r="BH96" i="2"/>
  <c r="BJ96" i="2"/>
  <c r="BL96" i="2"/>
  <c r="CJ96" i="2" s="1"/>
  <c r="BN96" i="2"/>
  <c r="BP96" i="2"/>
  <c r="BR96" i="2"/>
  <c r="BT96" i="2"/>
  <c r="CB96" i="2"/>
  <c r="CD96" i="2"/>
  <c r="CF96" i="2"/>
  <c r="CH96" i="2"/>
  <c r="J97" i="2"/>
  <c r="L97" i="2"/>
  <c r="N97" i="2"/>
  <c r="P97" i="2"/>
  <c r="S97" i="2"/>
  <c r="U97" i="2"/>
  <c r="W97" i="2"/>
  <c r="Y97" i="2"/>
  <c r="AA97" i="2"/>
  <c r="AJ97" i="2" s="1"/>
  <c r="AC97" i="2"/>
  <c r="AE97" i="2"/>
  <c r="AG97" i="2"/>
  <c r="AK97" i="2"/>
  <c r="AL97" i="2"/>
  <c r="AN97" i="2"/>
  <c r="AP97" i="2"/>
  <c r="AV97" i="2" s="1"/>
  <c r="AR97" i="2"/>
  <c r="AT97" i="2"/>
  <c r="AX97" i="2"/>
  <c r="AZ97" i="2"/>
  <c r="BB97" i="2"/>
  <c r="BD97" i="2"/>
  <c r="BF97" i="2"/>
  <c r="BH97" i="2"/>
  <c r="BJ97" i="2"/>
  <c r="BL97" i="2"/>
  <c r="BN97" i="2"/>
  <c r="BP97" i="2"/>
  <c r="BR97" i="2"/>
  <c r="BT97" i="2"/>
  <c r="BZ97" i="2"/>
  <c r="CB97" i="2"/>
  <c r="CD97" i="2"/>
  <c r="CF97" i="2"/>
  <c r="CH97" i="2"/>
  <c r="CJ97" i="2" s="1"/>
  <c r="J98" i="2"/>
  <c r="L98" i="2"/>
  <c r="N98" i="2"/>
  <c r="P98" i="2"/>
  <c r="S98" i="2"/>
  <c r="U98" i="2"/>
  <c r="W98" i="2"/>
  <c r="Y98" i="2"/>
  <c r="AA98" i="2"/>
  <c r="AC98" i="2"/>
  <c r="AE98" i="2"/>
  <c r="AG98" i="2"/>
  <c r="AK98" i="2"/>
  <c r="AL98" i="2"/>
  <c r="AN98" i="2"/>
  <c r="AP98" i="2"/>
  <c r="AV98" i="2" s="1"/>
  <c r="AR98" i="2"/>
  <c r="AT98" i="2"/>
  <c r="AX98" i="2"/>
  <c r="AZ98" i="2"/>
  <c r="BZ98" i="2" s="1"/>
  <c r="BB98" i="2"/>
  <c r="BD98" i="2"/>
  <c r="BF98" i="2"/>
  <c r="BH98" i="2"/>
  <c r="BJ98" i="2"/>
  <c r="BL98" i="2"/>
  <c r="BN98" i="2"/>
  <c r="BP98" i="2"/>
  <c r="BR98" i="2"/>
  <c r="BT98" i="2"/>
  <c r="CB98" i="2"/>
  <c r="CF98" i="2" s="1"/>
  <c r="CD98" i="2"/>
  <c r="CH98" i="2"/>
  <c r="CJ98" i="2"/>
  <c r="J99" i="2"/>
  <c r="L99" i="2"/>
  <c r="N99" i="2"/>
  <c r="AI99" i="2" s="1"/>
  <c r="P99" i="2"/>
  <c r="S99" i="2"/>
  <c r="U99" i="2"/>
  <c r="W99" i="2"/>
  <c r="AJ99" i="2" s="1"/>
  <c r="Y99" i="2"/>
  <c r="AA99" i="2"/>
  <c r="AC99" i="2"/>
  <c r="AE99" i="2"/>
  <c r="AG99" i="2"/>
  <c r="AK99" i="2"/>
  <c r="AL99" i="2"/>
  <c r="AN99" i="2"/>
  <c r="AP99" i="2"/>
  <c r="AR99" i="2"/>
  <c r="AV99" i="2" s="1"/>
  <c r="AT99" i="2"/>
  <c r="AX99" i="2"/>
  <c r="AZ99" i="2"/>
  <c r="BZ99" i="2" s="1"/>
  <c r="BB99" i="2"/>
  <c r="BD99" i="2"/>
  <c r="BF99" i="2"/>
  <c r="BH99" i="2"/>
  <c r="BJ99" i="2"/>
  <c r="BL99" i="2"/>
  <c r="BN99" i="2"/>
  <c r="BP99" i="2"/>
  <c r="BR99" i="2"/>
  <c r="CJ99" i="2" s="1"/>
  <c r="BT99" i="2"/>
  <c r="CB99" i="2"/>
  <c r="CF99" i="2" s="1"/>
  <c r="CD99" i="2"/>
  <c r="CH99" i="2"/>
  <c r="AJ98" i="2" l="1"/>
  <c r="AI98" i="2"/>
  <c r="AI97" i="2"/>
  <c r="AI96" i="2"/>
  <c r="AV100" i="2"/>
  <c r="AV101" i="2"/>
  <c r="AV102" i="2"/>
  <c r="AV103" i="2"/>
  <c r="J91" i="2"/>
  <c r="L91" i="2"/>
  <c r="N91" i="2"/>
  <c r="P91" i="2"/>
  <c r="S91" i="2"/>
  <c r="U91" i="2"/>
  <c r="W91" i="2"/>
  <c r="Y91" i="2"/>
  <c r="AA91" i="2"/>
  <c r="AC91" i="2"/>
  <c r="AE91" i="2"/>
  <c r="AG91" i="2"/>
  <c r="AK91" i="2"/>
  <c r="AL91" i="2"/>
  <c r="AN91" i="2"/>
  <c r="AP91" i="2"/>
  <c r="AV91" i="2" s="1"/>
  <c r="AR91" i="2"/>
  <c r="AT91" i="2"/>
  <c r="AX91" i="2"/>
  <c r="AZ91" i="2"/>
  <c r="BB91" i="2"/>
  <c r="BD91" i="2"/>
  <c r="BF91" i="2"/>
  <c r="BH91" i="2"/>
  <c r="BJ91" i="2"/>
  <c r="BL91" i="2"/>
  <c r="BN91" i="2"/>
  <c r="BP91" i="2"/>
  <c r="BR91" i="2"/>
  <c r="BT91" i="2"/>
  <c r="CB91" i="2"/>
  <c r="CD91" i="2"/>
  <c r="CF91" i="2"/>
  <c r="CH91" i="2"/>
  <c r="J92" i="2"/>
  <c r="L92" i="2"/>
  <c r="N92" i="2"/>
  <c r="P92" i="2"/>
  <c r="S92" i="2"/>
  <c r="U92" i="2"/>
  <c r="W92" i="2"/>
  <c r="Y92" i="2"/>
  <c r="AA92" i="2"/>
  <c r="AC92" i="2"/>
  <c r="AE92" i="2"/>
  <c r="AG92" i="2"/>
  <c r="AK92" i="2"/>
  <c r="AL92" i="2"/>
  <c r="AN92" i="2"/>
  <c r="AP92" i="2"/>
  <c r="AV92" i="2" s="1"/>
  <c r="AR92" i="2"/>
  <c r="AT92" i="2"/>
  <c r="AX92" i="2"/>
  <c r="AZ92" i="2"/>
  <c r="BB92" i="2"/>
  <c r="BD92" i="2"/>
  <c r="BF92" i="2"/>
  <c r="BH92" i="2"/>
  <c r="BJ92" i="2"/>
  <c r="BL92" i="2"/>
  <c r="BN92" i="2"/>
  <c r="BP92" i="2"/>
  <c r="BR92" i="2"/>
  <c r="BT92" i="2"/>
  <c r="CB92" i="2"/>
  <c r="CF92" i="2" s="1"/>
  <c r="CD92" i="2"/>
  <c r="CH92" i="2"/>
  <c r="J93" i="2"/>
  <c r="L93" i="2"/>
  <c r="N93" i="2"/>
  <c r="P93" i="2"/>
  <c r="S93" i="2"/>
  <c r="U93" i="2"/>
  <c r="W93" i="2"/>
  <c r="Y93" i="2"/>
  <c r="AA93" i="2"/>
  <c r="AC93" i="2"/>
  <c r="AE93" i="2"/>
  <c r="AG93" i="2"/>
  <c r="AK93" i="2"/>
  <c r="AL93" i="2"/>
  <c r="AN93" i="2"/>
  <c r="AP93" i="2"/>
  <c r="AV93" i="2" s="1"/>
  <c r="AR93" i="2"/>
  <c r="AT93" i="2"/>
  <c r="AX93" i="2"/>
  <c r="AZ93" i="2"/>
  <c r="BB93" i="2"/>
  <c r="BD93" i="2"/>
  <c r="BF93" i="2"/>
  <c r="BH93" i="2"/>
  <c r="BJ93" i="2"/>
  <c r="BL93" i="2"/>
  <c r="BN93" i="2"/>
  <c r="BP93" i="2"/>
  <c r="BR93" i="2"/>
  <c r="BT93" i="2"/>
  <c r="CB93" i="2"/>
  <c r="CF93" i="2" s="1"/>
  <c r="CD93" i="2"/>
  <c r="CH93" i="2"/>
  <c r="J94" i="2"/>
  <c r="L94" i="2"/>
  <c r="N94" i="2"/>
  <c r="P94" i="2"/>
  <c r="S94" i="2"/>
  <c r="U94" i="2"/>
  <c r="W94" i="2"/>
  <c r="Y94" i="2"/>
  <c r="AA94" i="2"/>
  <c r="AC94" i="2"/>
  <c r="AE94" i="2"/>
  <c r="AG94" i="2"/>
  <c r="AK94" i="2"/>
  <c r="AL94" i="2"/>
  <c r="AN94" i="2"/>
  <c r="AP94" i="2"/>
  <c r="AR94" i="2"/>
  <c r="AT94" i="2"/>
  <c r="AV94" i="2"/>
  <c r="AX94" i="2"/>
  <c r="AZ94" i="2"/>
  <c r="BB94" i="2"/>
  <c r="BD94" i="2"/>
  <c r="BF94" i="2"/>
  <c r="BH94" i="2"/>
  <c r="BJ94" i="2"/>
  <c r="BL94" i="2"/>
  <c r="BN94" i="2"/>
  <c r="BP94" i="2"/>
  <c r="BR94" i="2"/>
  <c r="BT94" i="2"/>
  <c r="CB94" i="2"/>
  <c r="CD94" i="2"/>
  <c r="CF94" i="2" s="1"/>
  <c r="CH94" i="2"/>
  <c r="J95" i="2"/>
  <c r="L95" i="2"/>
  <c r="N95" i="2"/>
  <c r="P95" i="2"/>
  <c r="S95" i="2"/>
  <c r="U95" i="2"/>
  <c r="W95" i="2"/>
  <c r="Y95" i="2"/>
  <c r="AA95" i="2"/>
  <c r="AC95" i="2"/>
  <c r="AE95" i="2"/>
  <c r="AG95" i="2"/>
  <c r="AK95" i="2"/>
  <c r="AL95" i="2"/>
  <c r="AN95" i="2"/>
  <c r="AP95" i="2"/>
  <c r="AR95" i="2"/>
  <c r="AT95" i="2"/>
  <c r="AX95" i="2"/>
  <c r="AZ95" i="2"/>
  <c r="BB95" i="2"/>
  <c r="BD95" i="2"/>
  <c r="BF95" i="2"/>
  <c r="BH95" i="2"/>
  <c r="BJ95" i="2"/>
  <c r="BL95" i="2"/>
  <c r="BN95" i="2"/>
  <c r="BP95" i="2"/>
  <c r="BR95" i="2"/>
  <c r="BT95" i="2"/>
  <c r="CB95" i="2"/>
  <c r="CF95" i="2" s="1"/>
  <c r="CD95" i="2"/>
  <c r="CH95" i="2"/>
  <c r="AJ93" i="2" l="1"/>
  <c r="AI93" i="2"/>
  <c r="AJ91" i="2"/>
  <c r="AI91" i="2"/>
  <c r="AV95" i="2"/>
  <c r="AI94" i="2"/>
  <c r="AJ95" i="2"/>
  <c r="AJ92" i="2"/>
  <c r="AI92" i="2"/>
  <c r="AI95" i="2"/>
  <c r="AJ94" i="2"/>
  <c r="CJ91" i="2"/>
  <c r="CJ92" i="2"/>
  <c r="BZ91" i="2"/>
  <c r="CJ95" i="2"/>
  <c r="BZ95" i="2"/>
  <c r="BZ94" i="2"/>
  <c r="BZ92" i="2"/>
  <c r="CJ94" i="2"/>
  <c r="CJ93" i="2"/>
  <c r="BZ93" i="2"/>
  <c r="J88" i="2"/>
  <c r="L88" i="2"/>
  <c r="N88" i="2"/>
  <c r="AI88" i="2" s="1"/>
  <c r="P88" i="2"/>
  <c r="S88" i="2"/>
  <c r="U88" i="2"/>
  <c r="W88" i="2"/>
  <c r="Y88" i="2"/>
  <c r="AA88" i="2"/>
  <c r="AC88" i="2"/>
  <c r="AE88" i="2"/>
  <c r="AG88" i="2"/>
  <c r="AJ88" i="2"/>
  <c r="AK88" i="2"/>
  <c r="AL88" i="2"/>
  <c r="AN88" i="2"/>
  <c r="AP88" i="2"/>
  <c r="AV88" i="2" s="1"/>
  <c r="AR88" i="2"/>
  <c r="AT88" i="2"/>
  <c r="AX88" i="2"/>
  <c r="BZ88" i="2" s="1"/>
  <c r="AZ88" i="2"/>
  <c r="BB88" i="2"/>
  <c r="BD88" i="2"/>
  <c r="BF88" i="2"/>
  <c r="BH88" i="2"/>
  <c r="BJ88" i="2"/>
  <c r="BL88" i="2"/>
  <c r="BN88" i="2"/>
  <c r="BP88" i="2"/>
  <c r="BR88" i="2"/>
  <c r="BT88" i="2"/>
  <c r="CB88" i="2"/>
  <c r="CD88" i="2"/>
  <c r="CF88" i="2"/>
  <c r="CH88" i="2"/>
  <c r="CJ88" i="2" s="1"/>
  <c r="J89" i="2"/>
  <c r="L89" i="2"/>
  <c r="N89" i="2"/>
  <c r="P89" i="2"/>
  <c r="S89" i="2"/>
  <c r="U89" i="2"/>
  <c r="W89" i="2"/>
  <c r="Y89" i="2"/>
  <c r="AA89" i="2"/>
  <c r="AC89" i="2"/>
  <c r="AE89" i="2"/>
  <c r="AG89" i="2"/>
  <c r="AK89" i="2"/>
  <c r="AL89" i="2"/>
  <c r="AN89" i="2"/>
  <c r="AP89" i="2"/>
  <c r="AV89" i="2" s="1"/>
  <c r="AR89" i="2"/>
  <c r="AT89" i="2"/>
  <c r="AX89" i="2"/>
  <c r="AZ89" i="2"/>
  <c r="BZ89" i="2" s="1"/>
  <c r="BB89" i="2"/>
  <c r="BD89" i="2"/>
  <c r="BF89" i="2"/>
  <c r="BH89" i="2"/>
  <c r="BJ89" i="2"/>
  <c r="BL89" i="2"/>
  <c r="BN89" i="2"/>
  <c r="BP89" i="2"/>
  <c r="BR89" i="2"/>
  <c r="BT89" i="2"/>
  <c r="CB89" i="2"/>
  <c r="CF89" i="2" s="1"/>
  <c r="CD89" i="2"/>
  <c r="CH89" i="2"/>
  <c r="CJ89" i="2"/>
  <c r="J90" i="2"/>
  <c r="L90" i="2"/>
  <c r="N90" i="2"/>
  <c r="P90" i="2"/>
  <c r="S90" i="2"/>
  <c r="U90" i="2"/>
  <c r="W90" i="2"/>
  <c r="Y90" i="2"/>
  <c r="AA90" i="2"/>
  <c r="AC90" i="2"/>
  <c r="AE90" i="2"/>
  <c r="AG90" i="2"/>
  <c r="AK90" i="2"/>
  <c r="AL90" i="2"/>
  <c r="AN90" i="2"/>
  <c r="AP90" i="2"/>
  <c r="AR90" i="2"/>
  <c r="AV90" i="2" s="1"/>
  <c r="AT90" i="2"/>
  <c r="AX90" i="2"/>
  <c r="AZ90" i="2"/>
  <c r="BZ90" i="2" s="1"/>
  <c r="BB90" i="2"/>
  <c r="BD90" i="2"/>
  <c r="BF90" i="2"/>
  <c r="BH90" i="2"/>
  <c r="BJ90" i="2"/>
  <c r="BL90" i="2"/>
  <c r="BN90" i="2"/>
  <c r="BP90" i="2"/>
  <c r="BR90" i="2"/>
  <c r="CJ90" i="2" s="1"/>
  <c r="BT90" i="2"/>
  <c r="CB90" i="2"/>
  <c r="CF90" i="2" s="1"/>
  <c r="CD90" i="2"/>
  <c r="CH90" i="2"/>
  <c r="AJ90" i="2" l="1"/>
  <c r="AJ89" i="2"/>
  <c r="AI89" i="2"/>
  <c r="AI90" i="2"/>
  <c r="J81" i="2"/>
  <c r="L81" i="2"/>
  <c r="N81" i="2"/>
  <c r="P81" i="2"/>
  <c r="S81" i="2"/>
  <c r="U81" i="2"/>
  <c r="W81" i="2"/>
  <c r="Y81" i="2"/>
  <c r="AA81" i="2"/>
  <c r="AC81" i="2"/>
  <c r="AE81" i="2"/>
  <c r="AG81" i="2"/>
  <c r="AK81" i="2"/>
  <c r="AL81" i="2"/>
  <c r="AN81" i="2"/>
  <c r="AP81" i="2"/>
  <c r="AR81" i="2"/>
  <c r="AV81" i="2" s="1"/>
  <c r="AT81" i="2"/>
  <c r="AX81" i="2"/>
  <c r="AZ81" i="2"/>
  <c r="BZ81" i="2" s="1"/>
  <c r="BB81" i="2"/>
  <c r="BD81" i="2"/>
  <c r="BF81" i="2"/>
  <c r="BH81" i="2"/>
  <c r="BJ81" i="2"/>
  <c r="BL81" i="2"/>
  <c r="BN81" i="2"/>
  <c r="BP81" i="2"/>
  <c r="BR81" i="2"/>
  <c r="CJ81" i="2" s="1"/>
  <c r="BT81" i="2"/>
  <c r="CB81" i="2"/>
  <c r="CF81" i="2" s="1"/>
  <c r="CD81" i="2"/>
  <c r="CH81" i="2"/>
  <c r="J82" i="2"/>
  <c r="L82" i="2"/>
  <c r="N82" i="2"/>
  <c r="P82" i="2"/>
  <c r="S82" i="2"/>
  <c r="U82" i="2"/>
  <c r="W82" i="2"/>
  <c r="Y82" i="2"/>
  <c r="AA82" i="2"/>
  <c r="AC82" i="2"/>
  <c r="AE82" i="2"/>
  <c r="AG82" i="2"/>
  <c r="AI82" i="2"/>
  <c r="AK82" i="2"/>
  <c r="AL82" i="2"/>
  <c r="AN82" i="2"/>
  <c r="AP82" i="2"/>
  <c r="AR82" i="2"/>
  <c r="AT82" i="2"/>
  <c r="AV82" i="2"/>
  <c r="AX82" i="2"/>
  <c r="AZ82" i="2"/>
  <c r="BZ82" i="2" s="1"/>
  <c r="BB82" i="2"/>
  <c r="BD82" i="2"/>
  <c r="BF82" i="2"/>
  <c r="BH82" i="2"/>
  <c r="BJ82" i="2"/>
  <c r="BL82" i="2"/>
  <c r="CJ82" i="2" s="1"/>
  <c r="BN82" i="2"/>
  <c r="BP82" i="2"/>
  <c r="BR82" i="2"/>
  <c r="BT82" i="2"/>
  <c r="CB82" i="2"/>
  <c r="CD82" i="2"/>
  <c r="CF82" i="2"/>
  <c r="CH82" i="2"/>
  <c r="J83" i="2"/>
  <c r="L83" i="2"/>
  <c r="AI83" i="2" s="1"/>
  <c r="N83" i="2"/>
  <c r="P83" i="2"/>
  <c r="S83" i="2"/>
  <c r="U83" i="2"/>
  <c r="W83" i="2"/>
  <c r="Y83" i="2"/>
  <c r="AA83" i="2"/>
  <c r="AJ83" i="2" s="1"/>
  <c r="AC83" i="2"/>
  <c r="AE83" i="2"/>
  <c r="AG83" i="2"/>
  <c r="AK83" i="2"/>
  <c r="AL83" i="2"/>
  <c r="AN83" i="2"/>
  <c r="AP83" i="2"/>
  <c r="AV83" i="2" s="1"/>
  <c r="AR83" i="2"/>
  <c r="AT83" i="2"/>
  <c r="AX83" i="2"/>
  <c r="AZ83" i="2"/>
  <c r="BB83" i="2"/>
  <c r="BD83" i="2"/>
  <c r="BF83" i="2"/>
  <c r="BH83" i="2"/>
  <c r="BJ83" i="2"/>
  <c r="BL83" i="2"/>
  <c r="BN83" i="2"/>
  <c r="BP83" i="2"/>
  <c r="BR83" i="2"/>
  <c r="BT83" i="2"/>
  <c r="BZ83" i="2"/>
  <c r="CB83" i="2"/>
  <c r="CD83" i="2"/>
  <c r="CF83" i="2" s="1"/>
  <c r="CH83" i="2"/>
  <c r="CJ83" i="2" s="1"/>
  <c r="J84" i="2"/>
  <c r="L84" i="2"/>
  <c r="N84" i="2"/>
  <c r="P84" i="2"/>
  <c r="S84" i="2"/>
  <c r="U84" i="2"/>
  <c r="W84" i="2"/>
  <c r="Y84" i="2"/>
  <c r="AA84" i="2"/>
  <c r="AC84" i="2"/>
  <c r="AE84" i="2"/>
  <c r="AG84" i="2"/>
  <c r="AK84" i="2"/>
  <c r="AL84" i="2"/>
  <c r="AN84" i="2"/>
  <c r="AV84" i="2" s="1"/>
  <c r="AP84" i="2"/>
  <c r="AR84" i="2"/>
  <c r="AT84" i="2"/>
  <c r="AX84" i="2"/>
  <c r="AZ84" i="2"/>
  <c r="BZ84" i="2" s="1"/>
  <c r="BB84" i="2"/>
  <c r="BD84" i="2"/>
  <c r="BF84" i="2"/>
  <c r="BH84" i="2"/>
  <c r="BJ84" i="2"/>
  <c r="BL84" i="2"/>
  <c r="BN84" i="2"/>
  <c r="BP84" i="2"/>
  <c r="BR84" i="2"/>
  <c r="BT84" i="2"/>
  <c r="CB84" i="2"/>
  <c r="CF84" i="2" s="1"/>
  <c r="CD84" i="2"/>
  <c r="CH84" i="2"/>
  <c r="CJ84" i="2"/>
  <c r="J85" i="2"/>
  <c r="L85" i="2"/>
  <c r="AI85" i="2" s="1"/>
  <c r="N85" i="2"/>
  <c r="P85" i="2"/>
  <c r="S85" i="2"/>
  <c r="U85" i="2"/>
  <c r="W85" i="2"/>
  <c r="Y85" i="2"/>
  <c r="AA85" i="2"/>
  <c r="AC85" i="2"/>
  <c r="AE85" i="2"/>
  <c r="AG85" i="2"/>
  <c r="AK85" i="2"/>
  <c r="AL85" i="2"/>
  <c r="AN85" i="2"/>
  <c r="AP85" i="2"/>
  <c r="AV85" i="2" s="1"/>
  <c r="AR85" i="2"/>
  <c r="AT85" i="2"/>
  <c r="AX85" i="2"/>
  <c r="AZ85" i="2"/>
  <c r="BB85" i="2"/>
  <c r="BZ85" i="2" s="1"/>
  <c r="BD85" i="2"/>
  <c r="BF85" i="2"/>
  <c r="BH85" i="2"/>
  <c r="BJ85" i="2"/>
  <c r="BL85" i="2"/>
  <c r="BN85" i="2"/>
  <c r="BP85" i="2"/>
  <c r="BR85" i="2"/>
  <c r="BT85" i="2"/>
  <c r="CB85" i="2"/>
  <c r="CF85" i="2" s="1"/>
  <c r="CD85" i="2"/>
  <c r="CH85" i="2"/>
  <c r="CJ85" i="2" s="1"/>
  <c r="J86" i="2"/>
  <c r="L86" i="2"/>
  <c r="N86" i="2"/>
  <c r="P86" i="2"/>
  <c r="S86" i="2"/>
  <c r="U86" i="2"/>
  <c r="W86" i="2"/>
  <c r="Y86" i="2"/>
  <c r="AA86" i="2"/>
  <c r="AC86" i="2"/>
  <c r="AE86" i="2"/>
  <c r="AG86" i="2"/>
  <c r="AI86" i="2"/>
  <c r="AK86" i="2"/>
  <c r="AL86" i="2"/>
  <c r="AN86" i="2"/>
  <c r="AV86" i="2" s="1"/>
  <c r="AP86" i="2"/>
  <c r="AR86" i="2"/>
  <c r="AT86" i="2"/>
  <c r="AX86" i="2"/>
  <c r="AZ86" i="2"/>
  <c r="BZ86" i="2" s="1"/>
  <c r="BB86" i="2"/>
  <c r="BD86" i="2"/>
  <c r="BF86" i="2"/>
  <c r="BH86" i="2"/>
  <c r="BJ86" i="2"/>
  <c r="BL86" i="2"/>
  <c r="CJ86" i="2" s="1"/>
  <c r="BN86" i="2"/>
  <c r="BP86" i="2"/>
  <c r="BR86" i="2"/>
  <c r="BT86" i="2"/>
  <c r="CB86" i="2"/>
  <c r="CD86" i="2"/>
  <c r="CF86" i="2"/>
  <c r="CH86" i="2"/>
  <c r="J87" i="2"/>
  <c r="L87" i="2"/>
  <c r="N87" i="2"/>
  <c r="P87" i="2"/>
  <c r="S87" i="2"/>
  <c r="U87" i="2"/>
  <c r="W87" i="2"/>
  <c r="Y87" i="2"/>
  <c r="AA87" i="2"/>
  <c r="AJ87" i="2" s="1"/>
  <c r="AC87" i="2"/>
  <c r="AE87" i="2"/>
  <c r="AG87" i="2"/>
  <c r="AK87" i="2"/>
  <c r="AL87" i="2"/>
  <c r="AN87" i="2"/>
  <c r="AP87" i="2"/>
  <c r="AV87" i="2" s="1"/>
  <c r="AR87" i="2"/>
  <c r="AT87" i="2"/>
  <c r="AX87" i="2"/>
  <c r="AZ87" i="2"/>
  <c r="BB87" i="2"/>
  <c r="BD87" i="2"/>
  <c r="BF87" i="2"/>
  <c r="BH87" i="2"/>
  <c r="BJ87" i="2"/>
  <c r="BL87" i="2"/>
  <c r="BN87" i="2"/>
  <c r="BP87" i="2"/>
  <c r="BR87" i="2"/>
  <c r="BT87" i="2"/>
  <c r="BZ87" i="2"/>
  <c r="CB87" i="2"/>
  <c r="CD87" i="2"/>
  <c r="CF87" i="2"/>
  <c r="CH87" i="2"/>
  <c r="CJ87" i="2" s="1"/>
  <c r="AJ86" i="2" l="1"/>
  <c r="AJ85" i="2"/>
  <c r="AI84" i="2"/>
  <c r="AJ84" i="2"/>
  <c r="AJ82" i="2"/>
  <c r="AJ81" i="2"/>
  <c r="AI81" i="2"/>
  <c r="AI87" i="2"/>
  <c r="J74" i="2"/>
  <c r="L74" i="2"/>
  <c r="N74" i="2"/>
  <c r="P74" i="2"/>
  <c r="S74" i="2"/>
  <c r="U74" i="2"/>
  <c r="W74" i="2"/>
  <c r="Y74" i="2"/>
  <c r="AA74" i="2"/>
  <c r="AJ74" i="2" s="1"/>
  <c r="AC74" i="2"/>
  <c r="AE74" i="2"/>
  <c r="AG74" i="2"/>
  <c r="AK74" i="2"/>
  <c r="AL74" i="2"/>
  <c r="AN74" i="2"/>
  <c r="AP74" i="2"/>
  <c r="AR74" i="2"/>
  <c r="AT74" i="2"/>
  <c r="AV74" i="2"/>
  <c r="AX74" i="2"/>
  <c r="AZ74" i="2"/>
  <c r="BB74" i="2"/>
  <c r="BD74" i="2"/>
  <c r="BF74" i="2"/>
  <c r="BH74" i="2"/>
  <c r="BJ74" i="2"/>
  <c r="BL74" i="2"/>
  <c r="BN74" i="2"/>
  <c r="BP74" i="2"/>
  <c r="BR74" i="2"/>
  <c r="BT74" i="2"/>
  <c r="CB74" i="2"/>
  <c r="CD74" i="2"/>
  <c r="CF74" i="2"/>
  <c r="CH74" i="2"/>
  <c r="J75" i="2"/>
  <c r="L75" i="2"/>
  <c r="N75" i="2"/>
  <c r="P75" i="2"/>
  <c r="S75" i="2"/>
  <c r="U75" i="2"/>
  <c r="W75" i="2"/>
  <c r="Y75" i="2"/>
  <c r="AA75" i="2"/>
  <c r="AC75" i="2"/>
  <c r="AE75" i="2"/>
  <c r="AG75" i="2"/>
  <c r="AJ75" i="2"/>
  <c r="AK75" i="2"/>
  <c r="AL75" i="2"/>
  <c r="AN75" i="2"/>
  <c r="AP75" i="2"/>
  <c r="AV75" i="2" s="1"/>
  <c r="AR75" i="2"/>
  <c r="AT75" i="2"/>
  <c r="AX75" i="2"/>
  <c r="AZ75" i="2"/>
  <c r="BB75" i="2"/>
  <c r="BZ75" i="2" s="1"/>
  <c r="BD75" i="2"/>
  <c r="BF75" i="2"/>
  <c r="BH75" i="2"/>
  <c r="BJ75" i="2"/>
  <c r="BL75" i="2"/>
  <c r="BN75" i="2"/>
  <c r="BP75" i="2"/>
  <c r="BR75" i="2"/>
  <c r="BT75" i="2"/>
  <c r="CB75" i="2"/>
  <c r="CD75" i="2"/>
  <c r="CF75" i="2" s="1"/>
  <c r="CH75" i="2"/>
  <c r="CJ75" i="2" s="1"/>
  <c r="J76" i="2"/>
  <c r="L76" i="2"/>
  <c r="N76" i="2"/>
  <c r="P76" i="2"/>
  <c r="S76" i="2"/>
  <c r="U76" i="2"/>
  <c r="W76" i="2"/>
  <c r="Y76" i="2"/>
  <c r="AA76" i="2"/>
  <c r="AC76" i="2"/>
  <c r="AE76" i="2"/>
  <c r="AG76" i="2"/>
  <c r="AK76" i="2"/>
  <c r="AL76" i="2"/>
  <c r="AN76" i="2"/>
  <c r="AP76" i="2"/>
  <c r="AR76" i="2"/>
  <c r="AV76" i="2" s="1"/>
  <c r="AT76" i="2"/>
  <c r="AX76" i="2"/>
  <c r="AZ76" i="2"/>
  <c r="BZ76" i="2" s="1"/>
  <c r="BB76" i="2"/>
  <c r="BD76" i="2"/>
  <c r="BF76" i="2"/>
  <c r="BH76" i="2"/>
  <c r="BJ76" i="2"/>
  <c r="BL76" i="2"/>
  <c r="BN76" i="2"/>
  <c r="BP76" i="2"/>
  <c r="CJ76" i="2" s="1"/>
  <c r="BR76" i="2"/>
  <c r="BT76" i="2"/>
  <c r="CB76" i="2"/>
  <c r="CF76" i="2" s="1"/>
  <c r="CD76" i="2"/>
  <c r="CH76" i="2"/>
  <c r="J77" i="2"/>
  <c r="L77" i="2"/>
  <c r="N77" i="2"/>
  <c r="P77" i="2"/>
  <c r="S77" i="2"/>
  <c r="U77" i="2"/>
  <c r="W77" i="2"/>
  <c r="Y77" i="2"/>
  <c r="AA77" i="2"/>
  <c r="AC77" i="2"/>
  <c r="AE77" i="2"/>
  <c r="AG77" i="2"/>
  <c r="AK77" i="2"/>
  <c r="AL77" i="2"/>
  <c r="AN77" i="2"/>
  <c r="AP77" i="2"/>
  <c r="AV77" i="2" s="1"/>
  <c r="AR77" i="2"/>
  <c r="AT77" i="2"/>
  <c r="AX77" i="2"/>
  <c r="AZ77" i="2"/>
  <c r="BB77" i="2"/>
  <c r="BD77" i="2"/>
  <c r="BF77" i="2"/>
  <c r="BH77" i="2"/>
  <c r="BJ77" i="2"/>
  <c r="BL77" i="2"/>
  <c r="BN77" i="2"/>
  <c r="BP77" i="2"/>
  <c r="BR77" i="2"/>
  <c r="BT77" i="2"/>
  <c r="CB77" i="2"/>
  <c r="CD77" i="2"/>
  <c r="CF77" i="2" s="1"/>
  <c r="CH77" i="2"/>
  <c r="CJ77" i="2" s="1"/>
  <c r="J78" i="2"/>
  <c r="L78" i="2"/>
  <c r="N78" i="2"/>
  <c r="P78" i="2"/>
  <c r="S78" i="2"/>
  <c r="U78" i="2"/>
  <c r="W78" i="2"/>
  <c r="Y78" i="2"/>
  <c r="AA78" i="2"/>
  <c r="AI78" i="2" s="1"/>
  <c r="AC78" i="2"/>
  <c r="AE78" i="2"/>
  <c r="AG78" i="2"/>
  <c r="AK78" i="2"/>
  <c r="AL78" i="2"/>
  <c r="AN78" i="2"/>
  <c r="AP78" i="2"/>
  <c r="AR78" i="2"/>
  <c r="AT78" i="2"/>
  <c r="AV78" i="2"/>
  <c r="AX78" i="2"/>
  <c r="AZ78" i="2"/>
  <c r="BB78" i="2"/>
  <c r="BD78" i="2"/>
  <c r="BF78" i="2"/>
  <c r="BH78" i="2"/>
  <c r="BJ78" i="2"/>
  <c r="BL78" i="2"/>
  <c r="BN78" i="2"/>
  <c r="BP78" i="2"/>
  <c r="BR78" i="2"/>
  <c r="BT78" i="2"/>
  <c r="CB78" i="2"/>
  <c r="CD78" i="2"/>
  <c r="CF78" i="2"/>
  <c r="CH78" i="2"/>
  <c r="J79" i="2"/>
  <c r="L79" i="2"/>
  <c r="AI79" i="2" s="1"/>
  <c r="N79" i="2"/>
  <c r="P79" i="2"/>
  <c r="S79" i="2"/>
  <c r="U79" i="2"/>
  <c r="W79" i="2"/>
  <c r="Y79" i="2"/>
  <c r="AA79" i="2"/>
  <c r="AC79" i="2"/>
  <c r="AE79" i="2"/>
  <c r="AG79" i="2"/>
  <c r="AJ79" i="2"/>
  <c r="AK79" i="2"/>
  <c r="AL79" i="2"/>
  <c r="AN79" i="2"/>
  <c r="AP79" i="2"/>
  <c r="AV79" i="2" s="1"/>
  <c r="AR79" i="2"/>
  <c r="AT79" i="2"/>
  <c r="AX79" i="2"/>
  <c r="AZ79" i="2"/>
  <c r="BB79" i="2"/>
  <c r="BZ79" i="2" s="1"/>
  <c r="BD79" i="2"/>
  <c r="BF79" i="2"/>
  <c r="BH79" i="2"/>
  <c r="BJ79" i="2"/>
  <c r="BL79" i="2"/>
  <c r="BN79" i="2"/>
  <c r="BP79" i="2"/>
  <c r="BR79" i="2"/>
  <c r="BT79" i="2"/>
  <c r="CB79" i="2"/>
  <c r="CD79" i="2"/>
  <c r="CF79" i="2"/>
  <c r="CH79" i="2"/>
  <c r="J80" i="2"/>
  <c r="L80" i="2"/>
  <c r="N80" i="2"/>
  <c r="P80" i="2"/>
  <c r="S80" i="2"/>
  <c r="U80" i="2"/>
  <c r="W80" i="2"/>
  <c r="Y80" i="2"/>
  <c r="AA80" i="2"/>
  <c r="AC80" i="2"/>
  <c r="AE80" i="2"/>
  <c r="AG80" i="2"/>
  <c r="AK80" i="2"/>
  <c r="AL80" i="2"/>
  <c r="AN80" i="2"/>
  <c r="AP80" i="2"/>
  <c r="AV80" i="2" s="1"/>
  <c r="AR80" i="2"/>
  <c r="AT80" i="2"/>
  <c r="AX80" i="2"/>
  <c r="AZ80" i="2"/>
  <c r="BB80" i="2"/>
  <c r="BD80" i="2"/>
  <c r="BF80" i="2"/>
  <c r="BH80" i="2"/>
  <c r="BJ80" i="2"/>
  <c r="BL80" i="2"/>
  <c r="BN80" i="2"/>
  <c r="BP80" i="2"/>
  <c r="BR80" i="2"/>
  <c r="BT80" i="2"/>
  <c r="CB80" i="2"/>
  <c r="CF80" i="2" s="1"/>
  <c r="CD80" i="2"/>
  <c r="CH80" i="2"/>
  <c r="CJ80" i="2"/>
  <c r="AJ80" i="2" l="1"/>
  <c r="AI80" i="2"/>
  <c r="AJ78" i="2"/>
  <c r="AJ77" i="2"/>
  <c r="AI77" i="2"/>
  <c r="AJ76" i="2"/>
  <c r="AI76" i="2"/>
  <c r="AI75" i="2"/>
  <c r="AI74" i="2"/>
  <c r="BZ78" i="2"/>
  <c r="CJ74" i="2"/>
  <c r="BZ77" i="2"/>
  <c r="BZ74" i="2"/>
  <c r="BZ80" i="2"/>
  <c r="CJ79" i="2"/>
  <c r="CJ78" i="2"/>
  <c r="J63" i="2" l="1"/>
  <c r="L63" i="2"/>
  <c r="N63" i="2"/>
  <c r="P63" i="2"/>
  <c r="S63" i="2"/>
  <c r="U63" i="2"/>
  <c r="W63" i="2"/>
  <c r="Y63" i="2"/>
  <c r="AA63" i="2"/>
  <c r="AC63" i="2"/>
  <c r="AE63" i="2"/>
  <c r="AG63" i="2"/>
  <c r="AK63" i="2"/>
  <c r="AL63" i="2"/>
  <c r="AN63" i="2"/>
  <c r="AP63" i="2"/>
  <c r="AV63" i="2" s="1"/>
  <c r="AR63" i="2"/>
  <c r="AT63" i="2"/>
  <c r="AX63" i="2"/>
  <c r="AZ63" i="2"/>
  <c r="BB63" i="2"/>
  <c r="BD63" i="2"/>
  <c r="BF63" i="2"/>
  <c r="BH63" i="2"/>
  <c r="BJ63" i="2"/>
  <c r="BL63" i="2"/>
  <c r="BN63" i="2"/>
  <c r="BP63" i="2"/>
  <c r="BR63" i="2"/>
  <c r="BT63" i="2"/>
  <c r="CB63" i="2"/>
  <c r="CF63" i="2" s="1"/>
  <c r="CD63" i="2"/>
  <c r="CH63" i="2"/>
  <c r="J64" i="2"/>
  <c r="L64" i="2"/>
  <c r="N64" i="2"/>
  <c r="P64" i="2"/>
  <c r="S64" i="2"/>
  <c r="U64" i="2"/>
  <c r="W64" i="2"/>
  <c r="Y64" i="2"/>
  <c r="AA64" i="2"/>
  <c r="AI64" i="2" s="1"/>
  <c r="AC64" i="2"/>
  <c r="AE64" i="2"/>
  <c r="AG64" i="2"/>
  <c r="AK64" i="2"/>
  <c r="AL64" i="2"/>
  <c r="AN64" i="2"/>
  <c r="AP64" i="2"/>
  <c r="AR64" i="2"/>
  <c r="AT64" i="2"/>
  <c r="AV64" i="2"/>
  <c r="AX64" i="2"/>
  <c r="AZ64" i="2"/>
  <c r="BB64" i="2"/>
  <c r="BD64" i="2"/>
  <c r="BF64" i="2"/>
  <c r="BH64" i="2"/>
  <c r="BJ64" i="2"/>
  <c r="BL64" i="2"/>
  <c r="BN64" i="2"/>
  <c r="BP64" i="2"/>
  <c r="BR64" i="2"/>
  <c r="BT64" i="2"/>
  <c r="CB64" i="2"/>
  <c r="CD64" i="2"/>
  <c r="CF64" i="2"/>
  <c r="CH64" i="2"/>
  <c r="J65" i="2"/>
  <c r="L65" i="2"/>
  <c r="AI65" i="2" s="1"/>
  <c r="N65" i="2"/>
  <c r="P65" i="2"/>
  <c r="S65" i="2"/>
  <c r="U65" i="2"/>
  <c r="W65" i="2"/>
  <c r="Y65" i="2"/>
  <c r="AA65" i="2"/>
  <c r="AC65" i="2"/>
  <c r="AE65" i="2"/>
  <c r="AG65" i="2"/>
  <c r="AJ65" i="2"/>
  <c r="AK65" i="2"/>
  <c r="AL65" i="2"/>
  <c r="AN65" i="2"/>
  <c r="AV65" i="2" s="1"/>
  <c r="AP65" i="2"/>
  <c r="AR65" i="2"/>
  <c r="AT65" i="2"/>
  <c r="AX65" i="2"/>
  <c r="AZ65" i="2"/>
  <c r="BB65" i="2"/>
  <c r="BZ65" i="2" s="1"/>
  <c r="BD65" i="2"/>
  <c r="BF65" i="2"/>
  <c r="BH65" i="2"/>
  <c r="BJ65" i="2"/>
  <c r="BL65" i="2"/>
  <c r="BN65" i="2"/>
  <c r="BP65" i="2"/>
  <c r="BR65" i="2"/>
  <c r="BT65" i="2"/>
  <c r="CB65" i="2"/>
  <c r="CD65" i="2"/>
  <c r="CF65" i="2"/>
  <c r="CH65" i="2"/>
  <c r="J66" i="2"/>
  <c r="L66" i="2"/>
  <c r="N66" i="2"/>
  <c r="P66" i="2"/>
  <c r="S66" i="2"/>
  <c r="U66" i="2"/>
  <c r="W66" i="2"/>
  <c r="AJ66" i="2" s="1"/>
  <c r="Y66" i="2"/>
  <c r="AA66" i="2"/>
  <c r="AC66" i="2"/>
  <c r="AE66" i="2"/>
  <c r="AG66" i="2"/>
  <c r="AK66" i="2"/>
  <c r="AL66" i="2"/>
  <c r="AN66" i="2"/>
  <c r="AP66" i="2"/>
  <c r="AV66" i="2" s="1"/>
  <c r="AR66" i="2"/>
  <c r="AT66" i="2"/>
  <c r="AX66" i="2"/>
  <c r="AZ66" i="2"/>
  <c r="BB66" i="2"/>
  <c r="BD66" i="2"/>
  <c r="BF66" i="2"/>
  <c r="BH66" i="2"/>
  <c r="BJ66" i="2"/>
  <c r="BL66" i="2"/>
  <c r="BN66" i="2"/>
  <c r="BP66" i="2"/>
  <c r="BR66" i="2"/>
  <c r="BT66" i="2"/>
  <c r="CB66" i="2"/>
  <c r="CF66" i="2" s="1"/>
  <c r="CD66" i="2"/>
  <c r="CH66" i="2"/>
  <c r="CJ66" i="2"/>
  <c r="J67" i="2"/>
  <c r="L67" i="2"/>
  <c r="AI67" i="2" s="1"/>
  <c r="N67" i="2"/>
  <c r="P67" i="2"/>
  <c r="S67" i="2"/>
  <c r="U67" i="2"/>
  <c r="W67" i="2"/>
  <c r="AJ67" i="2" s="1"/>
  <c r="Y67" i="2"/>
  <c r="AA67" i="2"/>
  <c r="AC67" i="2"/>
  <c r="AE67" i="2"/>
  <c r="AG67" i="2"/>
  <c r="AK67" i="2"/>
  <c r="AL67" i="2"/>
  <c r="AN67" i="2"/>
  <c r="AP67" i="2"/>
  <c r="AV67" i="2" s="1"/>
  <c r="AR67" i="2"/>
  <c r="AT67" i="2"/>
  <c r="AX67" i="2"/>
  <c r="AZ67" i="2"/>
  <c r="BZ67" i="2" s="1"/>
  <c r="BB67" i="2"/>
  <c r="BD67" i="2"/>
  <c r="BF67" i="2"/>
  <c r="BH67" i="2"/>
  <c r="BJ67" i="2"/>
  <c r="BL67" i="2"/>
  <c r="BN67" i="2"/>
  <c r="BP67" i="2"/>
  <c r="BR67" i="2"/>
  <c r="BT67" i="2"/>
  <c r="CB67" i="2"/>
  <c r="CF67" i="2" s="1"/>
  <c r="CD67" i="2"/>
  <c r="CH67" i="2"/>
  <c r="J68" i="2"/>
  <c r="L68" i="2"/>
  <c r="N68" i="2"/>
  <c r="P68" i="2"/>
  <c r="S68" i="2"/>
  <c r="U68" i="2"/>
  <c r="W68" i="2"/>
  <c r="Y68" i="2"/>
  <c r="AA68" i="2"/>
  <c r="AI68" i="2" s="1"/>
  <c r="AC68" i="2"/>
  <c r="AE68" i="2"/>
  <c r="AG68" i="2"/>
  <c r="AK68" i="2"/>
  <c r="AL68" i="2"/>
  <c r="AN68" i="2"/>
  <c r="AV68" i="2" s="1"/>
  <c r="AP68" i="2"/>
  <c r="AR68" i="2"/>
  <c r="AT68" i="2"/>
  <c r="AX68" i="2"/>
  <c r="AZ68" i="2"/>
  <c r="BB68" i="2"/>
  <c r="BD68" i="2"/>
  <c r="BF68" i="2"/>
  <c r="BH68" i="2"/>
  <c r="BJ68" i="2"/>
  <c r="BL68" i="2"/>
  <c r="CJ68" i="2" s="1"/>
  <c r="BN68" i="2"/>
  <c r="BP68" i="2"/>
  <c r="BR68" i="2"/>
  <c r="BT68" i="2"/>
  <c r="CB68" i="2"/>
  <c r="CD68" i="2"/>
  <c r="CF68" i="2"/>
  <c r="CH68" i="2"/>
  <c r="J69" i="2"/>
  <c r="L69" i="2"/>
  <c r="AI69" i="2" s="1"/>
  <c r="N69" i="2"/>
  <c r="P69" i="2"/>
  <c r="S69" i="2"/>
  <c r="U69" i="2"/>
  <c r="W69" i="2"/>
  <c r="Y69" i="2"/>
  <c r="AA69" i="2"/>
  <c r="AJ69" i="2" s="1"/>
  <c r="AC69" i="2"/>
  <c r="AE69" i="2"/>
  <c r="AG69" i="2"/>
  <c r="AK69" i="2"/>
  <c r="AL69" i="2"/>
  <c r="AN69" i="2"/>
  <c r="AP69" i="2"/>
  <c r="AV69" i="2" s="1"/>
  <c r="AR69" i="2"/>
  <c r="AT69" i="2"/>
  <c r="AX69" i="2"/>
  <c r="AZ69" i="2"/>
  <c r="BB69" i="2"/>
  <c r="BD69" i="2"/>
  <c r="BF69" i="2"/>
  <c r="BH69" i="2"/>
  <c r="BJ69" i="2"/>
  <c r="BL69" i="2"/>
  <c r="BN69" i="2"/>
  <c r="BP69" i="2"/>
  <c r="BR69" i="2"/>
  <c r="BT69" i="2"/>
  <c r="BZ69" i="2"/>
  <c r="CB69" i="2"/>
  <c r="CD69" i="2"/>
  <c r="CF69" i="2"/>
  <c r="CH69" i="2"/>
  <c r="CJ69" i="2" s="1"/>
  <c r="J70" i="2"/>
  <c r="L70" i="2"/>
  <c r="AI70" i="2" s="1"/>
  <c r="N70" i="2"/>
  <c r="P70" i="2"/>
  <c r="S70" i="2"/>
  <c r="U70" i="2"/>
  <c r="W70" i="2"/>
  <c r="AJ70" i="2" s="1"/>
  <c r="Y70" i="2"/>
  <c r="AA70" i="2"/>
  <c r="AC70" i="2"/>
  <c r="AE70" i="2"/>
  <c r="AG70" i="2"/>
  <c r="AK70" i="2"/>
  <c r="AL70" i="2"/>
  <c r="AN70" i="2"/>
  <c r="AP70" i="2"/>
  <c r="AV70" i="2" s="1"/>
  <c r="AR70" i="2"/>
  <c r="AT70" i="2"/>
  <c r="AX70" i="2"/>
  <c r="AZ70" i="2"/>
  <c r="BB70" i="2"/>
  <c r="BD70" i="2"/>
  <c r="BF70" i="2"/>
  <c r="BH70" i="2"/>
  <c r="BJ70" i="2"/>
  <c r="BL70" i="2"/>
  <c r="BN70" i="2"/>
  <c r="CJ70" i="2" s="1"/>
  <c r="BP70" i="2"/>
  <c r="BR70" i="2"/>
  <c r="BT70" i="2"/>
  <c r="CB70" i="2"/>
  <c r="CF70" i="2" s="1"/>
  <c r="CD70" i="2"/>
  <c r="CH70" i="2"/>
  <c r="J71" i="2"/>
  <c r="L71" i="2"/>
  <c r="AI71" i="2" s="1"/>
  <c r="N71" i="2"/>
  <c r="P71" i="2"/>
  <c r="S71" i="2"/>
  <c r="U71" i="2"/>
  <c r="W71" i="2"/>
  <c r="AJ71" i="2" s="1"/>
  <c r="Y71" i="2"/>
  <c r="AA71" i="2"/>
  <c r="AC71" i="2"/>
  <c r="AE71" i="2"/>
  <c r="AG71" i="2"/>
  <c r="AK71" i="2"/>
  <c r="AL71" i="2"/>
  <c r="AN71" i="2"/>
  <c r="AP71" i="2"/>
  <c r="AV71" i="2" s="1"/>
  <c r="AR71" i="2"/>
  <c r="AT71" i="2"/>
  <c r="AX71" i="2"/>
  <c r="AZ71" i="2"/>
  <c r="BB71" i="2"/>
  <c r="BD71" i="2"/>
  <c r="BF71" i="2"/>
  <c r="BH71" i="2"/>
  <c r="BJ71" i="2"/>
  <c r="BL71" i="2"/>
  <c r="BN71" i="2"/>
  <c r="BP71" i="2"/>
  <c r="BR71" i="2"/>
  <c r="CJ71" i="2" s="1"/>
  <c r="BT71" i="2"/>
  <c r="CB71" i="2"/>
  <c r="CF71" i="2" s="1"/>
  <c r="CD71" i="2"/>
  <c r="CH71" i="2"/>
  <c r="J72" i="2"/>
  <c r="L72" i="2"/>
  <c r="N72" i="2"/>
  <c r="P72" i="2"/>
  <c r="S72" i="2"/>
  <c r="AJ72" i="2" s="1"/>
  <c r="U72" i="2"/>
  <c r="W72" i="2"/>
  <c r="Y72" i="2"/>
  <c r="AA72" i="2"/>
  <c r="AC72" i="2"/>
  <c r="AE72" i="2"/>
  <c r="AG72" i="2"/>
  <c r="AI72" i="2"/>
  <c r="AK72" i="2"/>
  <c r="AL72" i="2"/>
  <c r="AN72" i="2"/>
  <c r="AP72" i="2"/>
  <c r="AR72" i="2"/>
  <c r="AT72" i="2"/>
  <c r="AV72" i="2"/>
  <c r="AX72" i="2"/>
  <c r="AZ72" i="2"/>
  <c r="BB72" i="2"/>
  <c r="BD72" i="2"/>
  <c r="BF72" i="2"/>
  <c r="BH72" i="2"/>
  <c r="BJ72" i="2"/>
  <c r="BL72" i="2"/>
  <c r="BN72" i="2"/>
  <c r="BP72" i="2"/>
  <c r="BR72" i="2"/>
  <c r="BT72" i="2"/>
  <c r="CB72" i="2"/>
  <c r="CD72" i="2"/>
  <c r="CF72" i="2"/>
  <c r="CH72" i="2"/>
  <c r="J73" i="2"/>
  <c r="L73" i="2"/>
  <c r="N73" i="2"/>
  <c r="P73" i="2"/>
  <c r="S73" i="2"/>
  <c r="U73" i="2"/>
  <c r="W73" i="2"/>
  <c r="Y73" i="2"/>
  <c r="AA73" i="2"/>
  <c r="AJ73" i="2" s="1"/>
  <c r="AC73" i="2"/>
  <c r="AE73" i="2"/>
  <c r="AG73" i="2"/>
  <c r="AK73" i="2"/>
  <c r="AL73" i="2"/>
  <c r="AN73" i="2"/>
  <c r="AV73" i="2" s="1"/>
  <c r="AP73" i="2"/>
  <c r="AR73" i="2"/>
  <c r="AT73" i="2"/>
  <c r="AX73" i="2"/>
  <c r="AZ73" i="2"/>
  <c r="BB73" i="2"/>
  <c r="BZ73" i="2" s="1"/>
  <c r="BD73" i="2"/>
  <c r="BF73" i="2"/>
  <c r="BH73" i="2"/>
  <c r="BJ73" i="2"/>
  <c r="BL73" i="2"/>
  <c r="BN73" i="2"/>
  <c r="BP73" i="2"/>
  <c r="BR73" i="2"/>
  <c r="BT73" i="2"/>
  <c r="CB73" i="2"/>
  <c r="CD73" i="2"/>
  <c r="CF73" i="2"/>
  <c r="CH73" i="2"/>
  <c r="J10" i="2"/>
  <c r="L10" i="2"/>
  <c r="N10" i="2"/>
  <c r="P10" i="2"/>
  <c r="S10" i="2"/>
  <c r="U10" i="2"/>
  <c r="W10" i="2"/>
  <c r="Y10" i="2"/>
  <c r="AA10" i="2"/>
  <c r="AC10" i="2"/>
  <c r="AE10" i="2"/>
  <c r="AG10" i="2"/>
  <c r="AK10" i="2"/>
  <c r="AL10" i="2"/>
  <c r="AN10" i="2"/>
  <c r="AP10" i="2"/>
  <c r="AR10" i="2"/>
  <c r="AT10" i="2"/>
  <c r="AX10" i="2"/>
  <c r="AZ10" i="2"/>
  <c r="BB10" i="2"/>
  <c r="BD10" i="2"/>
  <c r="BF10" i="2"/>
  <c r="BH10" i="2"/>
  <c r="BJ10" i="2"/>
  <c r="BL10" i="2"/>
  <c r="BN10" i="2"/>
  <c r="BP10" i="2"/>
  <c r="BR10" i="2"/>
  <c r="BT10" i="2"/>
  <c r="CB10" i="2"/>
  <c r="CD10" i="2"/>
  <c r="CH10" i="2"/>
  <c r="AJ68" i="2" l="1"/>
  <c r="AI66" i="2"/>
  <c r="AJ64" i="2"/>
  <c r="AJ63" i="2"/>
  <c r="AI63" i="2"/>
  <c r="BZ64" i="2"/>
  <c r="BZ71" i="2"/>
  <c r="BZ68" i="2"/>
  <c r="BZ66" i="2"/>
  <c r="CJ64" i="2"/>
  <c r="CJ63" i="2"/>
  <c r="BZ72" i="2"/>
  <c r="CJ67" i="2"/>
  <c r="BZ63" i="2"/>
  <c r="BZ70" i="2"/>
  <c r="CJ73" i="2"/>
  <c r="CJ65" i="2"/>
  <c r="AI73" i="2"/>
  <c r="CJ72" i="2"/>
  <c r="AJ10" i="2"/>
  <c r="CJ10" i="2"/>
  <c r="BZ10" i="2"/>
  <c r="AV10" i="2"/>
  <c r="CF10" i="2"/>
  <c r="AI10" i="2"/>
  <c r="J62" i="2"/>
  <c r="L62" i="2"/>
  <c r="N62" i="2"/>
  <c r="P62" i="2"/>
  <c r="S62" i="2"/>
  <c r="U62" i="2"/>
  <c r="W62" i="2"/>
  <c r="Y62" i="2"/>
  <c r="AA62" i="2"/>
  <c r="AI62" i="2" s="1"/>
  <c r="AC62" i="2"/>
  <c r="AE62" i="2"/>
  <c r="AG62" i="2"/>
  <c r="AK62" i="2"/>
  <c r="AL62" i="2"/>
  <c r="AN62" i="2"/>
  <c r="AP62" i="2"/>
  <c r="AR62" i="2"/>
  <c r="AT62" i="2"/>
  <c r="AV62" i="2"/>
  <c r="AX62" i="2"/>
  <c r="AZ62" i="2"/>
  <c r="BB62" i="2"/>
  <c r="BD62" i="2"/>
  <c r="BF62" i="2"/>
  <c r="BH62" i="2"/>
  <c r="BJ62" i="2"/>
  <c r="BL62" i="2"/>
  <c r="BN62" i="2"/>
  <c r="BP62" i="2"/>
  <c r="BR62" i="2"/>
  <c r="BT62" i="2"/>
  <c r="CB62" i="2"/>
  <c r="CD62" i="2"/>
  <c r="CF62" i="2"/>
  <c r="CH62" i="2"/>
  <c r="AJ62" i="2" l="1"/>
  <c r="BZ62" i="2"/>
  <c r="CJ62" i="2"/>
  <c r="J57" i="2"/>
  <c r="L57" i="2"/>
  <c r="N57" i="2"/>
  <c r="AI57" i="2" s="1"/>
  <c r="P57" i="2"/>
  <c r="S57" i="2"/>
  <c r="U57" i="2"/>
  <c r="W57" i="2"/>
  <c r="AJ57" i="2" s="1"/>
  <c r="Y57" i="2"/>
  <c r="AA57" i="2"/>
  <c r="AC57" i="2"/>
  <c r="AE57" i="2"/>
  <c r="AG57" i="2"/>
  <c r="AK57" i="2"/>
  <c r="AL57" i="2"/>
  <c r="AN57" i="2"/>
  <c r="AP57" i="2"/>
  <c r="AR57" i="2"/>
  <c r="AV57" i="2" s="1"/>
  <c r="AT57" i="2"/>
  <c r="AX57" i="2"/>
  <c r="AZ57" i="2"/>
  <c r="BZ57" i="2" s="1"/>
  <c r="BB57" i="2"/>
  <c r="BD57" i="2"/>
  <c r="BF57" i="2"/>
  <c r="BH57" i="2"/>
  <c r="BJ57" i="2"/>
  <c r="BL57" i="2"/>
  <c r="BN57" i="2"/>
  <c r="BP57" i="2"/>
  <c r="BR57" i="2"/>
  <c r="BT57" i="2"/>
  <c r="CB57" i="2"/>
  <c r="CF57" i="2" s="1"/>
  <c r="CD57" i="2"/>
  <c r="CH57" i="2"/>
  <c r="CJ57" i="2"/>
  <c r="J58" i="2"/>
  <c r="L58" i="2"/>
  <c r="N58" i="2"/>
  <c r="P58" i="2"/>
  <c r="S58" i="2"/>
  <c r="U58" i="2"/>
  <c r="W58" i="2"/>
  <c r="Y58" i="2"/>
  <c r="AA58" i="2"/>
  <c r="AC58" i="2"/>
  <c r="AE58" i="2"/>
  <c r="AG58" i="2"/>
  <c r="AK58" i="2"/>
  <c r="AL58" i="2"/>
  <c r="AN58" i="2"/>
  <c r="AP58" i="2"/>
  <c r="AR58" i="2"/>
  <c r="AT58" i="2"/>
  <c r="AV58" i="2" s="1"/>
  <c r="AX58" i="2"/>
  <c r="AZ58" i="2"/>
  <c r="BB58" i="2"/>
  <c r="BZ58" i="2" s="1"/>
  <c r="BD58" i="2"/>
  <c r="BF58" i="2"/>
  <c r="BH58" i="2"/>
  <c r="BJ58" i="2"/>
  <c r="BL58" i="2"/>
  <c r="BN58" i="2"/>
  <c r="BP58" i="2"/>
  <c r="BR58" i="2"/>
  <c r="BT58" i="2"/>
  <c r="CB58" i="2"/>
  <c r="CD58" i="2"/>
  <c r="CF58" i="2" s="1"/>
  <c r="CH58" i="2"/>
  <c r="CJ58" i="2" s="1"/>
  <c r="J59" i="2"/>
  <c r="L59" i="2"/>
  <c r="N59" i="2"/>
  <c r="P59" i="2"/>
  <c r="S59" i="2"/>
  <c r="U59" i="2"/>
  <c r="W59" i="2"/>
  <c r="Y59" i="2"/>
  <c r="AA59" i="2"/>
  <c r="AC59" i="2"/>
  <c r="AE59" i="2"/>
  <c r="AG59" i="2"/>
  <c r="AK59" i="2"/>
  <c r="AL59" i="2"/>
  <c r="AN59" i="2"/>
  <c r="AP59" i="2"/>
  <c r="AR59" i="2"/>
  <c r="AT59" i="2"/>
  <c r="AV59" i="2"/>
  <c r="AX59" i="2"/>
  <c r="AZ59" i="2"/>
  <c r="BB59" i="2"/>
  <c r="BD59" i="2"/>
  <c r="BZ59" i="2" s="1"/>
  <c r="BF59" i="2"/>
  <c r="BH59" i="2"/>
  <c r="BJ59" i="2"/>
  <c r="BL59" i="2"/>
  <c r="BN59" i="2"/>
  <c r="BP59" i="2"/>
  <c r="BR59" i="2"/>
  <c r="BT59" i="2"/>
  <c r="CB59" i="2"/>
  <c r="CD59" i="2"/>
  <c r="CF59" i="2"/>
  <c r="CH59" i="2"/>
  <c r="CJ59" i="2" s="1"/>
  <c r="J60" i="2"/>
  <c r="L60" i="2"/>
  <c r="N60" i="2"/>
  <c r="P60" i="2"/>
  <c r="S60" i="2"/>
  <c r="U60" i="2"/>
  <c r="W60" i="2"/>
  <c r="Y60" i="2"/>
  <c r="AA60" i="2"/>
  <c r="AJ60" i="2" s="1"/>
  <c r="AC60" i="2"/>
  <c r="AE60" i="2"/>
  <c r="AG60" i="2"/>
  <c r="AK60" i="2"/>
  <c r="AL60" i="2"/>
  <c r="AN60" i="2"/>
  <c r="AP60" i="2"/>
  <c r="AV60" i="2" s="1"/>
  <c r="AR60" i="2"/>
  <c r="AT60" i="2"/>
  <c r="AX60" i="2"/>
  <c r="BZ60" i="2" s="1"/>
  <c r="AZ60" i="2"/>
  <c r="BB60" i="2"/>
  <c r="BD60" i="2"/>
  <c r="BF60" i="2"/>
  <c r="BH60" i="2"/>
  <c r="BJ60" i="2"/>
  <c r="BL60" i="2"/>
  <c r="BN60" i="2"/>
  <c r="BP60" i="2"/>
  <c r="BR60" i="2"/>
  <c r="BT60" i="2"/>
  <c r="CB60" i="2"/>
  <c r="CD60" i="2"/>
  <c r="CF60" i="2"/>
  <c r="CH60" i="2"/>
  <c r="CJ60" i="2" s="1"/>
  <c r="J61" i="2"/>
  <c r="L61" i="2"/>
  <c r="AI61" i="2" s="1"/>
  <c r="N61" i="2"/>
  <c r="P61" i="2"/>
  <c r="S61" i="2"/>
  <c r="U61" i="2"/>
  <c r="W61" i="2"/>
  <c r="AJ61" i="2" s="1"/>
  <c r="Y61" i="2"/>
  <c r="AA61" i="2"/>
  <c r="AC61" i="2"/>
  <c r="AE61" i="2"/>
  <c r="AG61" i="2"/>
  <c r="AK61" i="2"/>
  <c r="AL61" i="2"/>
  <c r="AN61" i="2"/>
  <c r="AP61" i="2"/>
  <c r="AV61" i="2" s="1"/>
  <c r="AR61" i="2"/>
  <c r="AT61" i="2"/>
  <c r="AX61" i="2"/>
  <c r="AZ61" i="2"/>
  <c r="BZ61" i="2" s="1"/>
  <c r="BB61" i="2"/>
  <c r="BD61" i="2"/>
  <c r="BF61" i="2"/>
  <c r="BH61" i="2"/>
  <c r="BJ61" i="2"/>
  <c r="BL61" i="2"/>
  <c r="BN61" i="2"/>
  <c r="BP61" i="2"/>
  <c r="BR61" i="2"/>
  <c r="BT61" i="2"/>
  <c r="CB61" i="2"/>
  <c r="CF61" i="2" s="1"/>
  <c r="CD61" i="2"/>
  <c r="CH61" i="2"/>
  <c r="CJ61" i="2"/>
  <c r="H7" i="3"/>
  <c r="G7" i="3"/>
  <c r="F7" i="3"/>
  <c r="AI59" i="2" l="1"/>
  <c r="AI60" i="2"/>
  <c r="AJ59" i="2"/>
  <c r="AJ58" i="2"/>
  <c r="AI58" i="2"/>
  <c r="AJ54" i="2"/>
  <c r="AJ56" i="2"/>
  <c r="J55" i="2"/>
  <c r="L55" i="2"/>
  <c r="N55" i="2"/>
  <c r="P55" i="2"/>
  <c r="S55" i="2"/>
  <c r="U55" i="2"/>
  <c r="W55" i="2"/>
  <c r="Y55" i="2"/>
  <c r="AA55" i="2"/>
  <c r="AJ55" i="2" s="1"/>
  <c r="AC55" i="2"/>
  <c r="AE55" i="2"/>
  <c r="AG55" i="2"/>
  <c r="AK55" i="2"/>
  <c r="AL55" i="2"/>
  <c r="AN55" i="2"/>
  <c r="AP55" i="2"/>
  <c r="AV55" i="2" s="1"/>
  <c r="AR55" i="2"/>
  <c r="AT55" i="2"/>
  <c r="AX55" i="2"/>
  <c r="AZ55" i="2"/>
  <c r="BZ55" i="2" s="1"/>
  <c r="BB55" i="2"/>
  <c r="BD55" i="2"/>
  <c r="BF55" i="2"/>
  <c r="BH55" i="2"/>
  <c r="BJ55" i="2"/>
  <c r="BL55" i="2"/>
  <c r="BN55" i="2"/>
  <c r="BP55" i="2"/>
  <c r="CJ55" i="2" s="1"/>
  <c r="BR55" i="2"/>
  <c r="BT55" i="2"/>
  <c r="CB55" i="2"/>
  <c r="CF55" i="2" s="1"/>
  <c r="CD55" i="2"/>
  <c r="CH55" i="2"/>
  <c r="J56" i="2"/>
  <c r="L56" i="2"/>
  <c r="AI56" i="2" s="1"/>
  <c r="N56" i="2"/>
  <c r="P56" i="2"/>
  <c r="S56" i="2"/>
  <c r="U56" i="2"/>
  <c r="W56" i="2"/>
  <c r="Y56" i="2"/>
  <c r="AA56" i="2"/>
  <c r="AC56" i="2"/>
  <c r="AE56" i="2"/>
  <c r="AG56" i="2"/>
  <c r="AK56" i="2"/>
  <c r="AL56" i="2"/>
  <c r="AN56" i="2"/>
  <c r="AP56" i="2"/>
  <c r="AV56" i="2" s="1"/>
  <c r="AR56" i="2"/>
  <c r="AT56" i="2"/>
  <c r="AX56" i="2"/>
  <c r="AZ56" i="2"/>
  <c r="BZ56" i="2" s="1"/>
  <c r="BB56" i="2"/>
  <c r="BD56" i="2"/>
  <c r="BF56" i="2"/>
  <c r="BH56" i="2"/>
  <c r="BJ56" i="2"/>
  <c r="BL56" i="2"/>
  <c r="BN56" i="2"/>
  <c r="BP56" i="2"/>
  <c r="CJ56" i="2" s="1"/>
  <c r="BR56" i="2"/>
  <c r="BT56" i="2"/>
  <c r="CB56" i="2"/>
  <c r="CF56" i="2" s="1"/>
  <c r="CD56" i="2"/>
  <c r="CH56" i="2"/>
  <c r="AL100" i="2"/>
  <c r="AL101" i="2"/>
  <c r="AL102" i="2"/>
  <c r="AL103" i="2"/>
  <c r="AK100" i="2"/>
  <c r="AK101" i="2"/>
  <c r="AK102" i="2"/>
  <c r="AK103" i="2"/>
  <c r="AI55" i="2" l="1"/>
  <c r="J52" i="2" l="1"/>
  <c r="L52" i="2"/>
  <c r="N52" i="2"/>
  <c r="P52" i="2"/>
  <c r="S52" i="2"/>
  <c r="U52" i="2"/>
  <c r="W52" i="2"/>
  <c r="Y52" i="2"/>
  <c r="AA52" i="2"/>
  <c r="AJ52" i="2" s="1"/>
  <c r="AC52" i="2"/>
  <c r="AE52" i="2"/>
  <c r="AG52" i="2"/>
  <c r="AK52" i="2"/>
  <c r="AL52" i="2"/>
  <c r="AN52" i="2"/>
  <c r="AP52" i="2"/>
  <c r="AR52" i="2"/>
  <c r="AT52" i="2"/>
  <c r="AV52" i="2"/>
  <c r="AX52" i="2"/>
  <c r="AZ52" i="2"/>
  <c r="BZ52" i="2" s="1"/>
  <c r="BB52" i="2"/>
  <c r="BD52" i="2"/>
  <c r="BF52" i="2"/>
  <c r="BH52" i="2"/>
  <c r="BJ52" i="2"/>
  <c r="BL52" i="2"/>
  <c r="CJ52" i="2" s="1"/>
  <c r="BN52" i="2"/>
  <c r="BP52" i="2"/>
  <c r="BR52" i="2"/>
  <c r="BT52" i="2"/>
  <c r="CB52" i="2"/>
  <c r="CD52" i="2"/>
  <c r="CF52" i="2"/>
  <c r="CH52" i="2"/>
  <c r="J53" i="2"/>
  <c r="L53" i="2"/>
  <c r="N53" i="2"/>
  <c r="P53" i="2"/>
  <c r="S53" i="2"/>
  <c r="U53" i="2"/>
  <c r="W53" i="2"/>
  <c r="Y53" i="2"/>
  <c r="AA53" i="2"/>
  <c r="AJ53" i="2" s="1"/>
  <c r="AC53" i="2"/>
  <c r="AE53" i="2"/>
  <c r="AG53" i="2"/>
  <c r="AK53" i="2"/>
  <c r="AL53" i="2"/>
  <c r="AN53" i="2"/>
  <c r="AP53" i="2"/>
  <c r="AV53" i="2" s="1"/>
  <c r="AR53" i="2"/>
  <c r="AT53" i="2"/>
  <c r="AX53" i="2"/>
  <c r="AZ53" i="2"/>
  <c r="BB53" i="2"/>
  <c r="BD53" i="2"/>
  <c r="BF53" i="2"/>
  <c r="BH53" i="2"/>
  <c r="BJ53" i="2"/>
  <c r="BL53" i="2"/>
  <c r="BN53" i="2"/>
  <c r="BP53" i="2"/>
  <c r="BR53" i="2"/>
  <c r="BT53" i="2"/>
  <c r="BZ53" i="2"/>
  <c r="CB53" i="2"/>
  <c r="CD53" i="2"/>
  <c r="CF53" i="2" s="1"/>
  <c r="CH53" i="2"/>
  <c r="CJ53" i="2" s="1"/>
  <c r="J54" i="2"/>
  <c r="L54" i="2"/>
  <c r="N54" i="2"/>
  <c r="AI54" i="2" s="1"/>
  <c r="P54" i="2"/>
  <c r="S54" i="2"/>
  <c r="U54" i="2"/>
  <c r="W54" i="2"/>
  <c r="Y54" i="2"/>
  <c r="AA54" i="2"/>
  <c r="AC54" i="2"/>
  <c r="AE54" i="2"/>
  <c r="AG54" i="2"/>
  <c r="AK54" i="2"/>
  <c r="AL54" i="2"/>
  <c r="AN54" i="2"/>
  <c r="AP54" i="2"/>
  <c r="AR54" i="2"/>
  <c r="AV54" i="2" s="1"/>
  <c r="AT54" i="2"/>
  <c r="AX54" i="2"/>
  <c r="AZ54" i="2"/>
  <c r="BZ54" i="2" s="1"/>
  <c r="BB54" i="2"/>
  <c r="BD54" i="2"/>
  <c r="BF54" i="2"/>
  <c r="BH54" i="2"/>
  <c r="BJ54" i="2"/>
  <c r="BL54" i="2"/>
  <c r="BN54" i="2"/>
  <c r="BP54" i="2"/>
  <c r="BR54" i="2"/>
  <c r="BT54" i="2"/>
  <c r="CB54" i="2"/>
  <c r="CF54" i="2" s="1"/>
  <c r="CD54" i="2"/>
  <c r="CH54" i="2"/>
  <c r="CJ54" i="2"/>
  <c r="AI52" i="2" l="1"/>
  <c r="AI53" i="2"/>
  <c r="AJ48" i="2"/>
  <c r="AJ49" i="2"/>
  <c r="AJ50" i="2"/>
  <c r="AJ51" i="2"/>
  <c r="J48" i="2"/>
  <c r="L48" i="2"/>
  <c r="N48" i="2"/>
  <c r="P48" i="2"/>
  <c r="S48" i="2"/>
  <c r="U48" i="2"/>
  <c r="W48" i="2"/>
  <c r="Y48" i="2"/>
  <c r="AA48" i="2"/>
  <c r="AC48" i="2"/>
  <c r="AE48" i="2"/>
  <c r="AG48" i="2"/>
  <c r="AI48" i="2"/>
  <c r="AK48" i="2"/>
  <c r="AL48" i="2"/>
  <c r="AN48" i="2"/>
  <c r="AV48" i="2" s="1"/>
  <c r="AP48" i="2"/>
  <c r="AR48" i="2"/>
  <c r="AT48" i="2"/>
  <c r="AX48" i="2"/>
  <c r="AZ48" i="2"/>
  <c r="BZ48" i="2" s="1"/>
  <c r="BB48" i="2"/>
  <c r="BD48" i="2"/>
  <c r="BF48" i="2"/>
  <c r="BH48" i="2"/>
  <c r="BJ48" i="2"/>
  <c r="BL48" i="2"/>
  <c r="CJ48" i="2" s="1"/>
  <c r="BN48" i="2"/>
  <c r="BP48" i="2"/>
  <c r="BR48" i="2"/>
  <c r="BT48" i="2"/>
  <c r="CB48" i="2"/>
  <c r="CD48" i="2"/>
  <c r="CF48" i="2"/>
  <c r="CH48" i="2"/>
  <c r="J49" i="2"/>
  <c r="L49" i="2"/>
  <c r="AI49" i="2" s="1"/>
  <c r="N49" i="2"/>
  <c r="P49" i="2"/>
  <c r="S49" i="2"/>
  <c r="U49" i="2"/>
  <c r="W49" i="2"/>
  <c r="Y49" i="2"/>
  <c r="AA49" i="2"/>
  <c r="AC49" i="2"/>
  <c r="AE49" i="2"/>
  <c r="AG49" i="2"/>
  <c r="AK49" i="2"/>
  <c r="AL49" i="2"/>
  <c r="AN49" i="2"/>
  <c r="AP49" i="2"/>
  <c r="AV49" i="2" s="1"/>
  <c r="AR49" i="2"/>
  <c r="AT49" i="2"/>
  <c r="AX49" i="2"/>
  <c r="AZ49" i="2"/>
  <c r="BB49" i="2"/>
  <c r="BD49" i="2"/>
  <c r="BF49" i="2"/>
  <c r="BH49" i="2"/>
  <c r="BJ49" i="2"/>
  <c r="BL49" i="2"/>
  <c r="BN49" i="2"/>
  <c r="BP49" i="2"/>
  <c r="BR49" i="2"/>
  <c r="BT49" i="2"/>
  <c r="BZ49" i="2"/>
  <c r="CB49" i="2"/>
  <c r="CD49" i="2"/>
  <c r="CF49" i="2"/>
  <c r="CH49" i="2"/>
  <c r="CJ49" i="2" s="1"/>
  <c r="J50" i="2"/>
  <c r="L50" i="2"/>
  <c r="AI50" i="2" s="1"/>
  <c r="N50" i="2"/>
  <c r="P50" i="2"/>
  <c r="S50" i="2"/>
  <c r="U50" i="2"/>
  <c r="W50" i="2"/>
  <c r="Y50" i="2"/>
  <c r="AA50" i="2"/>
  <c r="AC50" i="2"/>
  <c r="AE50" i="2"/>
  <c r="AG50" i="2"/>
  <c r="AK50" i="2"/>
  <c r="AL50" i="2"/>
  <c r="AN50" i="2"/>
  <c r="AP50" i="2"/>
  <c r="AV50" i="2" s="1"/>
  <c r="AR50" i="2"/>
  <c r="AT50" i="2"/>
  <c r="AX50" i="2"/>
  <c r="AZ50" i="2"/>
  <c r="BB50" i="2"/>
  <c r="BD50" i="2"/>
  <c r="BF50" i="2"/>
  <c r="BH50" i="2"/>
  <c r="BJ50" i="2"/>
  <c r="BL50" i="2"/>
  <c r="BN50" i="2"/>
  <c r="CJ50" i="2" s="1"/>
  <c r="BP50" i="2"/>
  <c r="BR50" i="2"/>
  <c r="BT50" i="2"/>
  <c r="CB50" i="2"/>
  <c r="CF50" i="2" s="1"/>
  <c r="CD50" i="2"/>
  <c r="CH50" i="2"/>
  <c r="J51" i="2"/>
  <c r="L51" i="2"/>
  <c r="AI51" i="2" s="1"/>
  <c r="N51" i="2"/>
  <c r="P51" i="2"/>
  <c r="S51" i="2"/>
  <c r="U51" i="2"/>
  <c r="W51" i="2"/>
  <c r="Y51" i="2"/>
  <c r="AA51" i="2"/>
  <c r="AC51" i="2"/>
  <c r="AE51" i="2"/>
  <c r="AG51" i="2"/>
  <c r="AK51" i="2"/>
  <c r="AL51" i="2"/>
  <c r="AN51" i="2"/>
  <c r="AP51" i="2"/>
  <c r="AV51" i="2" s="1"/>
  <c r="AR51" i="2"/>
  <c r="AT51" i="2"/>
  <c r="AX51" i="2"/>
  <c r="AZ51" i="2"/>
  <c r="BB51" i="2"/>
  <c r="BD51" i="2"/>
  <c r="BF51" i="2"/>
  <c r="BH51" i="2"/>
  <c r="BJ51" i="2"/>
  <c r="BL51" i="2"/>
  <c r="BN51" i="2"/>
  <c r="BP51" i="2"/>
  <c r="BR51" i="2"/>
  <c r="BT51" i="2"/>
  <c r="CB51" i="2"/>
  <c r="CF51" i="2" s="1"/>
  <c r="CD51" i="2"/>
  <c r="CH51" i="2"/>
  <c r="BZ50" i="2" l="1"/>
  <c r="CJ51" i="2"/>
  <c r="BZ51" i="2"/>
  <c r="AI7" i="2" l="1"/>
  <c r="AI8" i="2"/>
  <c r="AI11" i="2"/>
  <c r="AI13" i="2"/>
  <c r="AI14" i="2"/>
  <c r="AI15" i="2"/>
  <c r="AI16" i="2"/>
  <c r="AI17" i="2"/>
  <c r="AI20" i="2"/>
  <c r="AI22" i="2"/>
  <c r="AI23" i="2"/>
  <c r="AI24" i="2"/>
  <c r="AI25" i="2"/>
  <c r="AI26" i="2"/>
  <c r="AI27" i="2"/>
  <c r="AI28" i="2"/>
  <c r="AI29" i="2"/>
  <c r="AI30" i="2"/>
  <c r="AI31" i="2"/>
  <c r="AI36" i="2"/>
  <c r="AI37" i="2"/>
  <c r="AI38" i="2"/>
  <c r="AI39" i="2"/>
  <c r="AI40" i="2"/>
  <c r="AI41" i="2"/>
  <c r="AI42" i="2"/>
  <c r="AI43" i="2"/>
  <c r="AI44" i="2"/>
  <c r="AI45" i="2"/>
  <c r="AI47" i="2"/>
  <c r="CH3" i="2"/>
  <c r="CJ3" i="2"/>
  <c r="CH4" i="2"/>
  <c r="CJ4" i="2"/>
  <c r="CH5" i="2"/>
  <c r="CH6" i="2"/>
  <c r="CH7" i="2"/>
  <c r="CJ7" i="2"/>
  <c r="CH8" i="2"/>
  <c r="CJ8" i="2"/>
  <c r="CH9" i="2"/>
  <c r="CJ9" i="2"/>
  <c r="CH11" i="2"/>
  <c r="CJ11" i="2"/>
  <c r="CH12" i="2"/>
  <c r="CJ12" i="2"/>
  <c r="CH13" i="2"/>
  <c r="CJ13" i="2"/>
  <c r="CH14" i="2"/>
  <c r="CJ14" i="2"/>
  <c r="CH15" i="2"/>
  <c r="CJ15" i="2"/>
  <c r="CH16" i="2"/>
  <c r="CJ16" i="2"/>
  <c r="CH17" i="2"/>
  <c r="CJ17" i="2"/>
  <c r="CH18" i="2"/>
  <c r="CJ18" i="2"/>
  <c r="CH19" i="2"/>
  <c r="CJ19" i="2"/>
  <c r="CH20" i="2"/>
  <c r="CJ20" i="2"/>
  <c r="CH21" i="2"/>
  <c r="CJ21" i="2"/>
  <c r="CH22" i="2"/>
  <c r="CJ22" i="2"/>
  <c r="CH23" i="2"/>
  <c r="CJ23" i="2"/>
  <c r="CH24" i="2"/>
  <c r="CJ24" i="2"/>
  <c r="CH25" i="2"/>
  <c r="CJ25" i="2"/>
  <c r="CH26" i="2"/>
  <c r="CJ26" i="2"/>
  <c r="CH27" i="2"/>
  <c r="CJ27" i="2"/>
  <c r="CH28" i="2"/>
  <c r="CJ28" i="2"/>
  <c r="CH29" i="2"/>
  <c r="CJ29" i="2"/>
  <c r="CH30" i="2"/>
  <c r="CJ30" i="2"/>
  <c r="CH31" i="2"/>
  <c r="CJ31" i="2"/>
  <c r="CH32" i="2"/>
  <c r="CJ32" i="2"/>
  <c r="CH33" i="2"/>
  <c r="CJ33" i="2"/>
  <c r="CH34" i="2"/>
  <c r="CJ34" i="2"/>
  <c r="CH35" i="2"/>
  <c r="CJ35" i="2"/>
  <c r="CH36" i="2"/>
  <c r="CJ36" i="2"/>
  <c r="CH37" i="2"/>
  <c r="CJ37" i="2"/>
  <c r="CH38" i="2"/>
  <c r="CJ38" i="2"/>
  <c r="CH39" i="2"/>
  <c r="CJ39" i="2"/>
  <c r="CH40" i="2"/>
  <c r="CJ40" i="2"/>
  <c r="CH41" i="2"/>
  <c r="CJ41" i="2"/>
  <c r="CH42" i="2"/>
  <c r="CJ42" i="2"/>
  <c r="CH43" i="2"/>
  <c r="CJ43" i="2"/>
  <c r="CH44" i="2"/>
  <c r="CJ44" i="2"/>
  <c r="CH45" i="2"/>
  <c r="CJ45" i="2"/>
  <c r="CH46" i="2"/>
  <c r="CJ46" i="2"/>
  <c r="CH47" i="2"/>
  <c r="CJ47" i="2"/>
  <c r="CJ2" i="2"/>
  <c r="CH2" i="2"/>
  <c r="J17" i="2"/>
  <c r="L17" i="2"/>
  <c r="N17" i="2"/>
  <c r="P17" i="2"/>
  <c r="S17" i="2"/>
  <c r="U17" i="2"/>
  <c r="AJ17" i="2" s="1"/>
  <c r="W17" i="2"/>
  <c r="Y17" i="2"/>
  <c r="AA17" i="2"/>
  <c r="AC17" i="2"/>
  <c r="AE17" i="2"/>
  <c r="AG17" i="2"/>
  <c r="AK17" i="2"/>
  <c r="AL17" i="2"/>
  <c r="AN17" i="2"/>
  <c r="AP17" i="2"/>
  <c r="AR17" i="2"/>
  <c r="AT17" i="2"/>
  <c r="AV17" i="2"/>
  <c r="AX17" i="2"/>
  <c r="AZ17" i="2"/>
  <c r="BZ17" i="2" s="1"/>
  <c r="BB17" i="2"/>
  <c r="BD17" i="2"/>
  <c r="BF17" i="2"/>
  <c r="BH17" i="2"/>
  <c r="BJ17" i="2"/>
  <c r="BL17" i="2"/>
  <c r="BN17" i="2"/>
  <c r="BP17" i="2"/>
  <c r="BR17" i="2"/>
  <c r="BT17" i="2"/>
  <c r="CB17" i="2"/>
  <c r="CD17" i="2"/>
  <c r="CF17" i="2"/>
  <c r="J18" i="2"/>
  <c r="L18" i="2"/>
  <c r="N18" i="2"/>
  <c r="P18" i="2"/>
  <c r="S18" i="2"/>
  <c r="U18" i="2"/>
  <c r="W18" i="2"/>
  <c r="Y18" i="2"/>
  <c r="AA18" i="2"/>
  <c r="AI18" i="2" s="1"/>
  <c r="AC18" i="2"/>
  <c r="AE18" i="2"/>
  <c r="AG18" i="2"/>
  <c r="AK18" i="2"/>
  <c r="AL18" i="2"/>
  <c r="AN18" i="2"/>
  <c r="AP18" i="2"/>
  <c r="AR18" i="2"/>
  <c r="AT18" i="2"/>
  <c r="AV18" i="2"/>
  <c r="AX18" i="2"/>
  <c r="AZ18" i="2"/>
  <c r="BZ18" i="2" s="1"/>
  <c r="BB18" i="2"/>
  <c r="BD18" i="2"/>
  <c r="BF18" i="2"/>
  <c r="BH18" i="2"/>
  <c r="BJ18" i="2"/>
  <c r="BL18" i="2"/>
  <c r="BN18" i="2"/>
  <c r="BP18" i="2"/>
  <c r="BR18" i="2"/>
  <c r="BT18" i="2"/>
  <c r="CB18" i="2"/>
  <c r="CD18" i="2"/>
  <c r="CF18" i="2"/>
  <c r="J19" i="2"/>
  <c r="L19" i="2"/>
  <c r="N19" i="2"/>
  <c r="P19" i="2"/>
  <c r="S19" i="2"/>
  <c r="U19" i="2"/>
  <c r="AJ19" i="2" s="1"/>
  <c r="W19" i="2"/>
  <c r="Y19" i="2"/>
  <c r="AA19" i="2"/>
  <c r="AI19" i="2" s="1"/>
  <c r="AC19" i="2"/>
  <c r="AE19" i="2"/>
  <c r="AG19" i="2"/>
  <c r="AK19" i="2"/>
  <c r="AL19" i="2"/>
  <c r="AN19" i="2"/>
  <c r="AP19" i="2"/>
  <c r="AR19" i="2"/>
  <c r="AT19" i="2"/>
  <c r="AV19" i="2"/>
  <c r="AX19" i="2"/>
  <c r="AZ19" i="2"/>
  <c r="BZ19" i="2" s="1"/>
  <c r="BB19" i="2"/>
  <c r="BD19" i="2"/>
  <c r="BF19" i="2"/>
  <c r="BH19" i="2"/>
  <c r="BJ19" i="2"/>
  <c r="BL19" i="2"/>
  <c r="BN19" i="2"/>
  <c r="BP19" i="2"/>
  <c r="BR19" i="2"/>
  <c r="BT19" i="2"/>
  <c r="CB19" i="2"/>
  <c r="CD19" i="2"/>
  <c r="CF19" i="2"/>
  <c r="J20" i="2"/>
  <c r="L20" i="2"/>
  <c r="N20" i="2"/>
  <c r="P20" i="2"/>
  <c r="S20" i="2"/>
  <c r="U20" i="2"/>
  <c r="AJ20" i="2" s="1"/>
  <c r="W20" i="2"/>
  <c r="Y20" i="2"/>
  <c r="AA20" i="2"/>
  <c r="AC20" i="2"/>
  <c r="AE20" i="2"/>
  <c r="AG20" i="2"/>
  <c r="AK20" i="2"/>
  <c r="AL20" i="2"/>
  <c r="AN20" i="2"/>
  <c r="AP20" i="2"/>
  <c r="AR20" i="2"/>
  <c r="AT20" i="2"/>
  <c r="AV20" i="2"/>
  <c r="AX20" i="2"/>
  <c r="AZ20" i="2"/>
  <c r="BZ20" i="2" s="1"/>
  <c r="BB20" i="2"/>
  <c r="BD20" i="2"/>
  <c r="BF20" i="2"/>
  <c r="BH20" i="2"/>
  <c r="BJ20" i="2"/>
  <c r="BL20" i="2"/>
  <c r="BN20" i="2"/>
  <c r="BP20" i="2"/>
  <c r="BR20" i="2"/>
  <c r="BT20" i="2"/>
  <c r="CB20" i="2"/>
  <c r="CD20" i="2"/>
  <c r="CF20" i="2"/>
  <c r="J21" i="2"/>
  <c r="L21" i="2"/>
  <c r="N21" i="2"/>
  <c r="P21" i="2"/>
  <c r="S21" i="2"/>
  <c r="U21" i="2"/>
  <c r="W21" i="2"/>
  <c r="Y21" i="2"/>
  <c r="AA21" i="2"/>
  <c r="AI21" i="2" s="1"/>
  <c r="AC21" i="2"/>
  <c r="AE21" i="2"/>
  <c r="AG21" i="2"/>
  <c r="AK21" i="2"/>
  <c r="AL21" i="2"/>
  <c r="AN21" i="2"/>
  <c r="AP21" i="2"/>
  <c r="AR21" i="2"/>
  <c r="AT21" i="2"/>
  <c r="AV21" i="2"/>
  <c r="AX21" i="2"/>
  <c r="AZ21" i="2"/>
  <c r="BZ21" i="2" s="1"/>
  <c r="BB21" i="2"/>
  <c r="BD21" i="2"/>
  <c r="BF21" i="2"/>
  <c r="BH21" i="2"/>
  <c r="BJ21" i="2"/>
  <c r="BL21" i="2"/>
  <c r="BN21" i="2"/>
  <c r="BP21" i="2"/>
  <c r="BR21" i="2"/>
  <c r="BT21" i="2"/>
  <c r="CB21" i="2"/>
  <c r="CD21" i="2"/>
  <c r="CF21" i="2"/>
  <c r="J22" i="2"/>
  <c r="L22" i="2"/>
  <c r="N22" i="2"/>
  <c r="P22" i="2"/>
  <c r="S22" i="2"/>
  <c r="U22" i="2"/>
  <c r="AJ22" i="2" s="1"/>
  <c r="W22" i="2"/>
  <c r="Y22" i="2"/>
  <c r="AA22" i="2"/>
  <c r="AC22" i="2"/>
  <c r="AE22" i="2"/>
  <c r="AG22" i="2"/>
  <c r="AK22" i="2"/>
  <c r="AL22" i="2"/>
  <c r="AN22" i="2"/>
  <c r="AP22" i="2"/>
  <c r="AR22" i="2"/>
  <c r="AT22" i="2"/>
  <c r="AV22" i="2"/>
  <c r="AX22" i="2"/>
  <c r="AZ22" i="2"/>
  <c r="BZ22" i="2" s="1"/>
  <c r="BB22" i="2"/>
  <c r="BD22" i="2"/>
  <c r="BF22" i="2"/>
  <c r="BH22" i="2"/>
  <c r="BJ22" i="2"/>
  <c r="BL22" i="2"/>
  <c r="BN22" i="2"/>
  <c r="BP22" i="2"/>
  <c r="BR22" i="2"/>
  <c r="BT22" i="2"/>
  <c r="CB22" i="2"/>
  <c r="CD22" i="2"/>
  <c r="CF22" i="2"/>
  <c r="J23" i="2"/>
  <c r="L23" i="2"/>
  <c r="N23" i="2"/>
  <c r="P23" i="2"/>
  <c r="S23" i="2"/>
  <c r="U23" i="2"/>
  <c r="AJ23" i="2" s="1"/>
  <c r="W23" i="2"/>
  <c r="Y23" i="2"/>
  <c r="AA23" i="2"/>
  <c r="AC23" i="2"/>
  <c r="AE23" i="2"/>
  <c r="AG23" i="2"/>
  <c r="AK23" i="2"/>
  <c r="AL23" i="2"/>
  <c r="AN23" i="2"/>
  <c r="AP23" i="2"/>
  <c r="AR23" i="2"/>
  <c r="AT23" i="2"/>
  <c r="AV23" i="2"/>
  <c r="AX23" i="2"/>
  <c r="AZ23" i="2"/>
  <c r="BZ23" i="2" s="1"/>
  <c r="BB23" i="2"/>
  <c r="BD23" i="2"/>
  <c r="BF23" i="2"/>
  <c r="BH23" i="2"/>
  <c r="BJ23" i="2"/>
  <c r="BL23" i="2"/>
  <c r="BN23" i="2"/>
  <c r="BP23" i="2"/>
  <c r="BR23" i="2"/>
  <c r="BT23" i="2"/>
  <c r="CB23" i="2"/>
  <c r="CD23" i="2"/>
  <c r="CF23" i="2"/>
  <c r="J24" i="2"/>
  <c r="L24" i="2"/>
  <c r="N24" i="2"/>
  <c r="P24" i="2"/>
  <c r="S24" i="2"/>
  <c r="U24" i="2"/>
  <c r="AJ24" i="2" s="1"/>
  <c r="W24" i="2"/>
  <c r="Y24" i="2"/>
  <c r="AA24" i="2"/>
  <c r="AC24" i="2"/>
  <c r="AE24" i="2"/>
  <c r="AG24" i="2"/>
  <c r="AK24" i="2"/>
  <c r="AL24" i="2"/>
  <c r="AN24" i="2"/>
  <c r="AP24" i="2"/>
  <c r="AR24" i="2"/>
  <c r="AT24" i="2"/>
  <c r="AV24" i="2"/>
  <c r="AX24" i="2"/>
  <c r="AZ24" i="2"/>
  <c r="BZ24" i="2" s="1"/>
  <c r="BB24" i="2"/>
  <c r="BD24" i="2"/>
  <c r="BF24" i="2"/>
  <c r="BH24" i="2"/>
  <c r="BJ24" i="2"/>
  <c r="BL24" i="2"/>
  <c r="BN24" i="2"/>
  <c r="BP24" i="2"/>
  <c r="BR24" i="2"/>
  <c r="BT24" i="2"/>
  <c r="CB24" i="2"/>
  <c r="CD24" i="2"/>
  <c r="CF24" i="2"/>
  <c r="J25" i="2"/>
  <c r="L25" i="2"/>
  <c r="N25" i="2"/>
  <c r="P25" i="2"/>
  <c r="S25" i="2"/>
  <c r="U25" i="2"/>
  <c r="AJ25" i="2" s="1"/>
  <c r="W25" i="2"/>
  <c r="Y25" i="2"/>
  <c r="AA25" i="2"/>
  <c r="AC25" i="2"/>
  <c r="AE25" i="2"/>
  <c r="AG25" i="2"/>
  <c r="AK25" i="2"/>
  <c r="AL25" i="2"/>
  <c r="AN25" i="2"/>
  <c r="AP25" i="2"/>
  <c r="AR25" i="2"/>
  <c r="AT25" i="2"/>
  <c r="AV25" i="2"/>
  <c r="AX25" i="2"/>
  <c r="AZ25" i="2"/>
  <c r="BZ25" i="2" s="1"/>
  <c r="BB25" i="2"/>
  <c r="BD25" i="2"/>
  <c r="BF25" i="2"/>
  <c r="BH25" i="2"/>
  <c r="BJ25" i="2"/>
  <c r="BL25" i="2"/>
  <c r="BN25" i="2"/>
  <c r="BP25" i="2"/>
  <c r="BR25" i="2"/>
  <c r="BT25" i="2"/>
  <c r="CB25" i="2"/>
  <c r="CD25" i="2"/>
  <c r="CF25" i="2"/>
  <c r="J26" i="2"/>
  <c r="L26" i="2"/>
  <c r="N26" i="2"/>
  <c r="P26" i="2"/>
  <c r="S26" i="2"/>
  <c r="U26" i="2"/>
  <c r="AJ26" i="2" s="1"/>
  <c r="W26" i="2"/>
  <c r="Y26" i="2"/>
  <c r="AA26" i="2"/>
  <c r="AC26" i="2"/>
  <c r="AE26" i="2"/>
  <c r="AG26" i="2"/>
  <c r="AK26" i="2"/>
  <c r="AL26" i="2"/>
  <c r="AN26" i="2"/>
  <c r="AP26" i="2"/>
  <c r="AR26" i="2"/>
  <c r="AT26" i="2"/>
  <c r="AV26" i="2"/>
  <c r="AX26" i="2"/>
  <c r="AZ26" i="2"/>
  <c r="BZ26" i="2" s="1"/>
  <c r="BB26" i="2"/>
  <c r="BD26" i="2"/>
  <c r="BF26" i="2"/>
  <c r="BH26" i="2"/>
  <c r="BJ26" i="2"/>
  <c r="BL26" i="2"/>
  <c r="BN26" i="2"/>
  <c r="BP26" i="2"/>
  <c r="BR26" i="2"/>
  <c r="BT26" i="2"/>
  <c r="CB26" i="2"/>
  <c r="CD26" i="2"/>
  <c r="CF26" i="2"/>
  <c r="J27" i="2"/>
  <c r="L27" i="2"/>
  <c r="N27" i="2"/>
  <c r="P27" i="2"/>
  <c r="S27" i="2"/>
  <c r="U27" i="2"/>
  <c r="AJ27" i="2" s="1"/>
  <c r="W27" i="2"/>
  <c r="Y27" i="2"/>
  <c r="AA27" i="2"/>
  <c r="AC27" i="2"/>
  <c r="AE27" i="2"/>
  <c r="AG27" i="2"/>
  <c r="AK27" i="2"/>
  <c r="AL27" i="2"/>
  <c r="AN27" i="2"/>
  <c r="AP27" i="2"/>
  <c r="AR27" i="2"/>
  <c r="AT27" i="2"/>
  <c r="AV27" i="2"/>
  <c r="AX27" i="2"/>
  <c r="AZ27" i="2"/>
  <c r="BZ27" i="2" s="1"/>
  <c r="BB27" i="2"/>
  <c r="BD27" i="2"/>
  <c r="BF27" i="2"/>
  <c r="BH27" i="2"/>
  <c r="BJ27" i="2"/>
  <c r="BL27" i="2"/>
  <c r="BN27" i="2"/>
  <c r="BP27" i="2"/>
  <c r="BR27" i="2"/>
  <c r="BT27" i="2"/>
  <c r="CB27" i="2"/>
  <c r="CD27" i="2"/>
  <c r="CF27" i="2"/>
  <c r="J28" i="2"/>
  <c r="L28" i="2"/>
  <c r="N28" i="2"/>
  <c r="P28" i="2"/>
  <c r="S28" i="2"/>
  <c r="U28" i="2"/>
  <c r="AJ28" i="2" s="1"/>
  <c r="W28" i="2"/>
  <c r="Y28" i="2"/>
  <c r="AA28" i="2"/>
  <c r="AC28" i="2"/>
  <c r="AE28" i="2"/>
  <c r="AG28" i="2"/>
  <c r="AK28" i="2"/>
  <c r="AL28" i="2"/>
  <c r="AN28" i="2"/>
  <c r="AP28" i="2"/>
  <c r="AR28" i="2"/>
  <c r="AT28" i="2"/>
  <c r="AV28" i="2"/>
  <c r="AX28" i="2"/>
  <c r="AZ28" i="2"/>
  <c r="BZ28" i="2" s="1"/>
  <c r="BB28" i="2"/>
  <c r="BD28" i="2"/>
  <c r="BF28" i="2"/>
  <c r="BH28" i="2"/>
  <c r="BJ28" i="2"/>
  <c r="BL28" i="2"/>
  <c r="BN28" i="2"/>
  <c r="BP28" i="2"/>
  <c r="BR28" i="2"/>
  <c r="BT28" i="2"/>
  <c r="CB28" i="2"/>
  <c r="CD28" i="2"/>
  <c r="CF28" i="2"/>
  <c r="J29" i="2"/>
  <c r="L29" i="2"/>
  <c r="N29" i="2"/>
  <c r="P29" i="2"/>
  <c r="S29" i="2"/>
  <c r="U29" i="2"/>
  <c r="AJ29" i="2" s="1"/>
  <c r="W29" i="2"/>
  <c r="Y29" i="2"/>
  <c r="AA29" i="2"/>
  <c r="AC29" i="2"/>
  <c r="AE29" i="2"/>
  <c r="AG29" i="2"/>
  <c r="AK29" i="2"/>
  <c r="AL29" i="2"/>
  <c r="AN29" i="2"/>
  <c r="AP29" i="2"/>
  <c r="AR29" i="2"/>
  <c r="AT29" i="2"/>
  <c r="AV29" i="2"/>
  <c r="AX29" i="2"/>
  <c r="AZ29" i="2"/>
  <c r="BZ29" i="2" s="1"/>
  <c r="BB29" i="2"/>
  <c r="BD29" i="2"/>
  <c r="BF29" i="2"/>
  <c r="BH29" i="2"/>
  <c r="BJ29" i="2"/>
  <c r="BL29" i="2"/>
  <c r="BN29" i="2"/>
  <c r="BP29" i="2"/>
  <c r="BR29" i="2"/>
  <c r="BT29" i="2"/>
  <c r="CB29" i="2"/>
  <c r="CD29" i="2"/>
  <c r="CF29" i="2"/>
  <c r="J30" i="2"/>
  <c r="L30" i="2"/>
  <c r="N30" i="2"/>
  <c r="P30" i="2"/>
  <c r="S30" i="2"/>
  <c r="U30" i="2"/>
  <c r="AJ30" i="2" s="1"/>
  <c r="W30" i="2"/>
  <c r="Y30" i="2"/>
  <c r="AA30" i="2"/>
  <c r="AC30" i="2"/>
  <c r="AE30" i="2"/>
  <c r="AG30" i="2"/>
  <c r="AK30" i="2"/>
  <c r="AL30" i="2"/>
  <c r="AN30" i="2"/>
  <c r="AV30" i="2" s="1"/>
  <c r="AP30" i="2"/>
  <c r="AR30" i="2"/>
  <c r="AT30" i="2"/>
  <c r="AX30" i="2"/>
  <c r="AZ30" i="2"/>
  <c r="BB30" i="2"/>
  <c r="BD30" i="2"/>
  <c r="BF30" i="2"/>
  <c r="BH30" i="2"/>
  <c r="BJ30" i="2"/>
  <c r="BL30" i="2"/>
  <c r="BN30" i="2"/>
  <c r="BP30" i="2"/>
  <c r="BR30" i="2"/>
  <c r="BT30" i="2"/>
  <c r="CB30" i="2"/>
  <c r="CD30" i="2"/>
  <c r="CF30" i="2"/>
  <c r="J31" i="2"/>
  <c r="L31" i="2"/>
  <c r="N31" i="2"/>
  <c r="P31" i="2"/>
  <c r="S31" i="2"/>
  <c r="U31" i="2"/>
  <c r="W31" i="2"/>
  <c r="Y31" i="2"/>
  <c r="AA31" i="2"/>
  <c r="AC31" i="2"/>
  <c r="AE31" i="2"/>
  <c r="AG31" i="2"/>
  <c r="AK31" i="2"/>
  <c r="AL31" i="2"/>
  <c r="AN31" i="2"/>
  <c r="AP31" i="2"/>
  <c r="AR31" i="2"/>
  <c r="AT31" i="2"/>
  <c r="AV31" i="2"/>
  <c r="AX31" i="2"/>
  <c r="AZ31" i="2"/>
  <c r="BZ31" i="2" s="1"/>
  <c r="BB31" i="2"/>
  <c r="BD31" i="2"/>
  <c r="BF31" i="2"/>
  <c r="BH31" i="2"/>
  <c r="BJ31" i="2"/>
  <c r="BL31" i="2"/>
  <c r="BN31" i="2"/>
  <c r="BP31" i="2"/>
  <c r="BR31" i="2"/>
  <c r="BT31" i="2"/>
  <c r="CB31" i="2"/>
  <c r="CD31" i="2"/>
  <c r="CF31" i="2"/>
  <c r="J32" i="2"/>
  <c r="L32" i="2"/>
  <c r="N32" i="2"/>
  <c r="P32" i="2"/>
  <c r="S32" i="2"/>
  <c r="U32" i="2"/>
  <c r="W32" i="2"/>
  <c r="Y32" i="2"/>
  <c r="AA32" i="2"/>
  <c r="AC32" i="2"/>
  <c r="AE32" i="2"/>
  <c r="AG32" i="2"/>
  <c r="AK32" i="2"/>
  <c r="AL32" i="2"/>
  <c r="AN32" i="2"/>
  <c r="AP32" i="2"/>
  <c r="AR32" i="2"/>
  <c r="AT32" i="2"/>
  <c r="AV32" i="2"/>
  <c r="AX32" i="2"/>
  <c r="AZ32" i="2"/>
  <c r="BB32" i="2"/>
  <c r="BD32" i="2"/>
  <c r="BF32" i="2"/>
  <c r="BH32" i="2"/>
  <c r="BJ32" i="2"/>
  <c r="BL32" i="2"/>
  <c r="BN32" i="2"/>
  <c r="BP32" i="2"/>
  <c r="BR32" i="2"/>
  <c r="BT32" i="2"/>
  <c r="CB32" i="2"/>
  <c r="CD32" i="2"/>
  <c r="CF32" i="2"/>
  <c r="J33" i="2"/>
  <c r="L33" i="2"/>
  <c r="N33" i="2"/>
  <c r="P33" i="2"/>
  <c r="AI33" i="2" s="1"/>
  <c r="S33" i="2"/>
  <c r="U33" i="2"/>
  <c r="W33" i="2"/>
  <c r="Y33" i="2"/>
  <c r="AA33" i="2"/>
  <c r="AC33" i="2"/>
  <c r="AE33" i="2"/>
  <c r="AG33" i="2"/>
  <c r="AK33" i="2"/>
  <c r="AL33" i="2"/>
  <c r="AN33" i="2"/>
  <c r="AP33" i="2"/>
  <c r="AR33" i="2"/>
  <c r="AT33" i="2"/>
  <c r="AV33" i="2"/>
  <c r="AX33" i="2"/>
  <c r="AZ33" i="2"/>
  <c r="BZ33" i="2" s="1"/>
  <c r="BB33" i="2"/>
  <c r="BD33" i="2"/>
  <c r="BF33" i="2"/>
  <c r="BH33" i="2"/>
  <c r="BJ33" i="2"/>
  <c r="BL33" i="2"/>
  <c r="BN33" i="2"/>
  <c r="BP33" i="2"/>
  <c r="BR33" i="2"/>
  <c r="BT33" i="2"/>
  <c r="CB33" i="2"/>
  <c r="CD33" i="2"/>
  <c r="CF33" i="2"/>
  <c r="J34" i="2"/>
  <c r="L34" i="2"/>
  <c r="N34" i="2"/>
  <c r="P34" i="2"/>
  <c r="S34" i="2"/>
  <c r="U34" i="2"/>
  <c r="W34" i="2"/>
  <c r="Y34" i="2"/>
  <c r="AA34" i="2"/>
  <c r="AC34" i="2"/>
  <c r="AE34" i="2"/>
  <c r="AG34" i="2"/>
  <c r="AK34" i="2"/>
  <c r="AL34" i="2"/>
  <c r="AN34" i="2"/>
  <c r="AP34" i="2"/>
  <c r="AR34" i="2"/>
  <c r="AT34" i="2"/>
  <c r="AV34" i="2"/>
  <c r="AX34" i="2"/>
  <c r="AZ34" i="2"/>
  <c r="BB34" i="2"/>
  <c r="BD34" i="2"/>
  <c r="BF34" i="2"/>
  <c r="BH34" i="2"/>
  <c r="BJ34" i="2"/>
  <c r="BL34" i="2"/>
  <c r="BN34" i="2"/>
  <c r="BP34" i="2"/>
  <c r="BR34" i="2"/>
  <c r="BT34" i="2"/>
  <c r="CB34" i="2"/>
  <c r="CD34" i="2"/>
  <c r="CF34" i="2"/>
  <c r="J35" i="2"/>
  <c r="L35" i="2"/>
  <c r="N35" i="2"/>
  <c r="P35" i="2"/>
  <c r="S35" i="2"/>
  <c r="U35" i="2"/>
  <c r="W35" i="2"/>
  <c r="Y35" i="2"/>
  <c r="AA35" i="2"/>
  <c r="AI35" i="2" s="1"/>
  <c r="AC35" i="2"/>
  <c r="AE35" i="2"/>
  <c r="AG35" i="2"/>
  <c r="AK35" i="2"/>
  <c r="AL35" i="2"/>
  <c r="AN35" i="2"/>
  <c r="AP35" i="2"/>
  <c r="AR35" i="2"/>
  <c r="AT35" i="2"/>
  <c r="AV35" i="2"/>
  <c r="AX35" i="2"/>
  <c r="AZ35" i="2"/>
  <c r="BB35" i="2"/>
  <c r="BD35" i="2"/>
  <c r="BF35" i="2"/>
  <c r="BH35" i="2"/>
  <c r="BJ35" i="2"/>
  <c r="BL35" i="2"/>
  <c r="BN35" i="2"/>
  <c r="BP35" i="2"/>
  <c r="BR35" i="2"/>
  <c r="BT35" i="2"/>
  <c r="CB35" i="2"/>
  <c r="CD35" i="2"/>
  <c r="CF35" i="2"/>
  <c r="J36" i="2"/>
  <c r="L36" i="2"/>
  <c r="N36" i="2"/>
  <c r="P36" i="2"/>
  <c r="S36" i="2"/>
  <c r="U36" i="2"/>
  <c r="AJ36" i="2" s="1"/>
  <c r="W36" i="2"/>
  <c r="Y36" i="2"/>
  <c r="AA36" i="2"/>
  <c r="AC36" i="2"/>
  <c r="AE36" i="2"/>
  <c r="AG36" i="2"/>
  <c r="AK36" i="2"/>
  <c r="AL36" i="2"/>
  <c r="AN36" i="2"/>
  <c r="AP36" i="2"/>
  <c r="AR36" i="2"/>
  <c r="AT36" i="2"/>
  <c r="AV36" i="2"/>
  <c r="AX36" i="2"/>
  <c r="AZ36" i="2"/>
  <c r="BB36" i="2"/>
  <c r="BD36" i="2"/>
  <c r="BF36" i="2"/>
  <c r="BH36" i="2"/>
  <c r="BJ36" i="2"/>
  <c r="BL36" i="2"/>
  <c r="BN36" i="2"/>
  <c r="BP36" i="2"/>
  <c r="BR36" i="2"/>
  <c r="BT36" i="2"/>
  <c r="CB36" i="2"/>
  <c r="CD36" i="2"/>
  <c r="CF36" i="2"/>
  <c r="J37" i="2"/>
  <c r="L37" i="2"/>
  <c r="N37" i="2"/>
  <c r="P37" i="2"/>
  <c r="S37" i="2"/>
  <c r="U37" i="2"/>
  <c r="W37" i="2"/>
  <c r="Y37" i="2"/>
  <c r="AA37" i="2"/>
  <c r="AC37" i="2"/>
  <c r="AE37" i="2"/>
  <c r="AG37" i="2"/>
  <c r="AK37" i="2"/>
  <c r="AL37" i="2"/>
  <c r="AN37" i="2"/>
  <c r="AP37" i="2"/>
  <c r="AR37" i="2"/>
  <c r="AT37" i="2"/>
  <c r="AV37" i="2"/>
  <c r="AX37" i="2"/>
  <c r="AZ37" i="2"/>
  <c r="BB37" i="2"/>
  <c r="BD37" i="2"/>
  <c r="BF37" i="2"/>
  <c r="BH37" i="2"/>
  <c r="BJ37" i="2"/>
  <c r="BL37" i="2"/>
  <c r="BN37" i="2"/>
  <c r="BP37" i="2"/>
  <c r="BR37" i="2"/>
  <c r="BT37" i="2"/>
  <c r="CB37" i="2"/>
  <c r="CD37" i="2"/>
  <c r="CF37" i="2"/>
  <c r="J38" i="2"/>
  <c r="L38" i="2"/>
  <c r="N38" i="2"/>
  <c r="P38" i="2"/>
  <c r="S38" i="2"/>
  <c r="U38" i="2"/>
  <c r="AJ38" i="2" s="1"/>
  <c r="W38" i="2"/>
  <c r="Y38" i="2"/>
  <c r="AA38" i="2"/>
  <c r="AC38" i="2"/>
  <c r="AE38" i="2"/>
  <c r="AG38" i="2"/>
  <c r="AK38" i="2"/>
  <c r="AL38" i="2"/>
  <c r="AN38" i="2"/>
  <c r="AP38" i="2"/>
  <c r="AR38" i="2"/>
  <c r="AT38" i="2"/>
  <c r="AV38" i="2"/>
  <c r="AX38" i="2"/>
  <c r="AZ38" i="2"/>
  <c r="BB38" i="2"/>
  <c r="BD38" i="2"/>
  <c r="BF38" i="2"/>
  <c r="BH38" i="2"/>
  <c r="BJ38" i="2"/>
  <c r="BL38" i="2"/>
  <c r="BN38" i="2"/>
  <c r="BP38" i="2"/>
  <c r="BR38" i="2"/>
  <c r="BT38" i="2"/>
  <c r="CB38" i="2"/>
  <c r="CD38" i="2"/>
  <c r="CF38" i="2"/>
  <c r="J39" i="2"/>
  <c r="L39" i="2"/>
  <c r="N39" i="2"/>
  <c r="P39" i="2"/>
  <c r="S39" i="2"/>
  <c r="U39" i="2"/>
  <c r="W39" i="2"/>
  <c r="Y39" i="2"/>
  <c r="AA39" i="2"/>
  <c r="AC39" i="2"/>
  <c r="AE39" i="2"/>
  <c r="AG39" i="2"/>
  <c r="AK39" i="2"/>
  <c r="AL39" i="2"/>
  <c r="AN39" i="2"/>
  <c r="AP39" i="2"/>
  <c r="AR39" i="2"/>
  <c r="AT39" i="2"/>
  <c r="AV39" i="2"/>
  <c r="AX39" i="2"/>
  <c r="AZ39" i="2"/>
  <c r="BB39" i="2"/>
  <c r="BD39" i="2"/>
  <c r="BF39" i="2"/>
  <c r="BH39" i="2"/>
  <c r="BJ39" i="2"/>
  <c r="BL39" i="2"/>
  <c r="BN39" i="2"/>
  <c r="BP39" i="2"/>
  <c r="BR39" i="2"/>
  <c r="BT39" i="2"/>
  <c r="CB39" i="2"/>
  <c r="CD39" i="2"/>
  <c r="CF39" i="2"/>
  <c r="J40" i="2"/>
  <c r="L40" i="2"/>
  <c r="N40" i="2"/>
  <c r="P40" i="2"/>
  <c r="S40" i="2"/>
  <c r="U40" i="2"/>
  <c r="AJ40" i="2" s="1"/>
  <c r="W40" i="2"/>
  <c r="Y40" i="2"/>
  <c r="AA40" i="2"/>
  <c r="AC40" i="2"/>
  <c r="AE40" i="2"/>
  <c r="AG40" i="2"/>
  <c r="AK40" i="2"/>
  <c r="AL40" i="2"/>
  <c r="AN40" i="2"/>
  <c r="AP40" i="2"/>
  <c r="AR40" i="2"/>
  <c r="AT40" i="2"/>
  <c r="AV40" i="2"/>
  <c r="AX40" i="2"/>
  <c r="AZ40" i="2"/>
  <c r="BB40" i="2"/>
  <c r="BD40" i="2"/>
  <c r="BF40" i="2"/>
  <c r="BH40" i="2"/>
  <c r="BJ40" i="2"/>
  <c r="BL40" i="2"/>
  <c r="BN40" i="2"/>
  <c r="BP40" i="2"/>
  <c r="BR40" i="2"/>
  <c r="BT40" i="2"/>
  <c r="CB40" i="2"/>
  <c r="CD40" i="2"/>
  <c r="CF40" i="2"/>
  <c r="J41" i="2"/>
  <c r="L41" i="2"/>
  <c r="N41" i="2"/>
  <c r="P41" i="2"/>
  <c r="S41" i="2"/>
  <c r="U41" i="2"/>
  <c r="W41" i="2"/>
  <c r="Y41" i="2"/>
  <c r="AA41" i="2"/>
  <c r="AC41" i="2"/>
  <c r="AE41" i="2"/>
  <c r="AG41" i="2"/>
  <c r="AK41" i="2"/>
  <c r="AL41" i="2"/>
  <c r="AN41" i="2"/>
  <c r="AP41" i="2"/>
  <c r="AR41" i="2"/>
  <c r="AT41" i="2"/>
  <c r="AV41" i="2"/>
  <c r="AX41" i="2"/>
  <c r="AZ41" i="2"/>
  <c r="BB41" i="2"/>
  <c r="BD41" i="2"/>
  <c r="BF41" i="2"/>
  <c r="BH41" i="2"/>
  <c r="BJ41" i="2"/>
  <c r="BL41" i="2"/>
  <c r="BN41" i="2"/>
  <c r="BP41" i="2"/>
  <c r="BR41" i="2"/>
  <c r="BT41" i="2"/>
  <c r="CB41" i="2"/>
  <c r="CD41" i="2"/>
  <c r="CF41" i="2"/>
  <c r="J42" i="2"/>
  <c r="L42" i="2"/>
  <c r="N42" i="2"/>
  <c r="P42" i="2"/>
  <c r="S42" i="2"/>
  <c r="U42" i="2"/>
  <c r="AJ42" i="2" s="1"/>
  <c r="W42" i="2"/>
  <c r="Y42" i="2"/>
  <c r="AA42" i="2"/>
  <c r="AC42" i="2"/>
  <c r="AE42" i="2"/>
  <c r="AG42" i="2"/>
  <c r="AK42" i="2"/>
  <c r="AL42" i="2"/>
  <c r="AN42" i="2"/>
  <c r="AP42" i="2"/>
  <c r="AR42" i="2"/>
  <c r="AT42" i="2"/>
  <c r="AV42" i="2"/>
  <c r="AX42" i="2"/>
  <c r="AZ42" i="2"/>
  <c r="BB42" i="2"/>
  <c r="BD42" i="2"/>
  <c r="BF42" i="2"/>
  <c r="BH42" i="2"/>
  <c r="BJ42" i="2"/>
  <c r="BL42" i="2"/>
  <c r="BN42" i="2"/>
  <c r="BP42" i="2"/>
  <c r="BR42" i="2"/>
  <c r="BT42" i="2"/>
  <c r="CB42" i="2"/>
  <c r="CD42" i="2"/>
  <c r="CF42" i="2"/>
  <c r="J43" i="2"/>
  <c r="L43" i="2"/>
  <c r="N43" i="2"/>
  <c r="P43" i="2"/>
  <c r="S43" i="2"/>
  <c r="U43" i="2"/>
  <c r="W43" i="2"/>
  <c r="Y43" i="2"/>
  <c r="AA43" i="2"/>
  <c r="AC43" i="2"/>
  <c r="AE43" i="2"/>
  <c r="AG43" i="2"/>
  <c r="AK43" i="2"/>
  <c r="AL43" i="2"/>
  <c r="AN43" i="2"/>
  <c r="AP43" i="2"/>
  <c r="AR43" i="2"/>
  <c r="AT43" i="2"/>
  <c r="AV43" i="2"/>
  <c r="AX43" i="2"/>
  <c r="AZ43" i="2"/>
  <c r="BB43" i="2"/>
  <c r="BD43" i="2"/>
  <c r="BF43" i="2"/>
  <c r="BH43" i="2"/>
  <c r="BJ43" i="2"/>
  <c r="BL43" i="2"/>
  <c r="BN43" i="2"/>
  <c r="BP43" i="2"/>
  <c r="BR43" i="2"/>
  <c r="BT43" i="2"/>
  <c r="CB43" i="2"/>
  <c r="CD43" i="2"/>
  <c r="CF43" i="2"/>
  <c r="J44" i="2"/>
  <c r="L44" i="2"/>
  <c r="N44" i="2"/>
  <c r="P44" i="2"/>
  <c r="S44" i="2"/>
  <c r="U44" i="2"/>
  <c r="AJ44" i="2" s="1"/>
  <c r="W44" i="2"/>
  <c r="Y44" i="2"/>
  <c r="AA44" i="2"/>
  <c r="AC44" i="2"/>
  <c r="AE44" i="2"/>
  <c r="AG44" i="2"/>
  <c r="AK44" i="2"/>
  <c r="AL44" i="2"/>
  <c r="AN44" i="2"/>
  <c r="AP44" i="2"/>
  <c r="AR44" i="2"/>
  <c r="AT44" i="2"/>
  <c r="AV44" i="2"/>
  <c r="AX44" i="2"/>
  <c r="AZ44" i="2"/>
  <c r="BB44" i="2"/>
  <c r="BD44" i="2"/>
  <c r="BF44" i="2"/>
  <c r="BH44" i="2"/>
  <c r="BJ44" i="2"/>
  <c r="BL44" i="2"/>
  <c r="BN44" i="2"/>
  <c r="BP44" i="2"/>
  <c r="BR44" i="2"/>
  <c r="BT44" i="2"/>
  <c r="CB44" i="2"/>
  <c r="CD44" i="2"/>
  <c r="CF44" i="2"/>
  <c r="J45" i="2"/>
  <c r="L45" i="2"/>
  <c r="N45" i="2"/>
  <c r="P45" i="2"/>
  <c r="S45" i="2"/>
  <c r="U45" i="2"/>
  <c r="W45" i="2"/>
  <c r="Y45" i="2"/>
  <c r="AA45" i="2"/>
  <c r="AC45" i="2"/>
  <c r="AE45" i="2"/>
  <c r="AG45" i="2"/>
  <c r="AK45" i="2"/>
  <c r="AL45" i="2"/>
  <c r="AN45" i="2"/>
  <c r="AP45" i="2"/>
  <c r="AR45" i="2"/>
  <c r="AT45" i="2"/>
  <c r="AV45" i="2"/>
  <c r="AX45" i="2"/>
  <c r="AZ45" i="2"/>
  <c r="BB45" i="2"/>
  <c r="BD45" i="2"/>
  <c r="BF45" i="2"/>
  <c r="BH45" i="2"/>
  <c r="BJ45" i="2"/>
  <c r="BL45" i="2"/>
  <c r="BN45" i="2"/>
  <c r="BP45" i="2"/>
  <c r="BR45" i="2"/>
  <c r="BT45" i="2"/>
  <c r="CB45" i="2"/>
  <c r="CD45" i="2"/>
  <c r="CF45" i="2"/>
  <c r="J46" i="2"/>
  <c r="L46" i="2"/>
  <c r="N46" i="2"/>
  <c r="P46" i="2"/>
  <c r="S46" i="2"/>
  <c r="U46" i="2"/>
  <c r="W46" i="2"/>
  <c r="Y46" i="2"/>
  <c r="AA46" i="2"/>
  <c r="AI46" i="2" s="1"/>
  <c r="AC46" i="2"/>
  <c r="AE46" i="2"/>
  <c r="AG46" i="2"/>
  <c r="AK46" i="2"/>
  <c r="AL46" i="2"/>
  <c r="AN46" i="2"/>
  <c r="AP46" i="2"/>
  <c r="AR46" i="2"/>
  <c r="AT46" i="2"/>
  <c r="AV46" i="2"/>
  <c r="AX46" i="2"/>
  <c r="AZ46" i="2"/>
  <c r="BB46" i="2"/>
  <c r="BD46" i="2"/>
  <c r="BF46" i="2"/>
  <c r="BH46" i="2"/>
  <c r="BJ46" i="2"/>
  <c r="BL46" i="2"/>
  <c r="BN46" i="2"/>
  <c r="BP46" i="2"/>
  <c r="BR46" i="2"/>
  <c r="BT46" i="2"/>
  <c r="CB46" i="2"/>
  <c r="CD46" i="2"/>
  <c r="CF46" i="2"/>
  <c r="J47" i="2"/>
  <c r="L47" i="2"/>
  <c r="N47" i="2"/>
  <c r="P47" i="2"/>
  <c r="S47" i="2"/>
  <c r="U47" i="2"/>
  <c r="W47" i="2"/>
  <c r="Y47" i="2"/>
  <c r="AA47" i="2"/>
  <c r="AC47" i="2"/>
  <c r="AE47" i="2"/>
  <c r="AG47" i="2"/>
  <c r="AK47" i="2"/>
  <c r="AL47" i="2"/>
  <c r="AN47" i="2"/>
  <c r="AP47" i="2"/>
  <c r="AR47" i="2"/>
  <c r="AT47" i="2"/>
  <c r="AV47" i="2"/>
  <c r="AX47" i="2"/>
  <c r="AZ47" i="2"/>
  <c r="BB47" i="2"/>
  <c r="BD47" i="2"/>
  <c r="BF47" i="2"/>
  <c r="BH47" i="2"/>
  <c r="BJ47" i="2"/>
  <c r="BL47" i="2"/>
  <c r="BN47" i="2"/>
  <c r="BP47" i="2"/>
  <c r="BR47" i="2"/>
  <c r="BT47" i="2"/>
  <c r="CB47" i="2"/>
  <c r="CD47" i="2"/>
  <c r="CF47" i="2"/>
  <c r="J16" i="2"/>
  <c r="L16" i="2"/>
  <c r="N16" i="2"/>
  <c r="P16" i="2"/>
  <c r="S16" i="2"/>
  <c r="U16" i="2"/>
  <c r="W16" i="2"/>
  <c r="Y16" i="2"/>
  <c r="AJ16" i="2" s="1"/>
  <c r="AA16" i="2"/>
  <c r="AC16" i="2"/>
  <c r="AE16" i="2"/>
  <c r="AG16" i="2"/>
  <c r="AK16" i="2"/>
  <c r="AL16" i="2"/>
  <c r="AN16" i="2"/>
  <c r="AP16" i="2"/>
  <c r="AR16" i="2"/>
  <c r="AT16" i="2"/>
  <c r="AV16" i="2"/>
  <c r="AX16" i="2"/>
  <c r="AZ16" i="2"/>
  <c r="BB16" i="2"/>
  <c r="BD16" i="2"/>
  <c r="BZ16" i="2" s="1"/>
  <c r="BF16" i="2"/>
  <c r="BH16" i="2"/>
  <c r="BJ16" i="2"/>
  <c r="BL16" i="2"/>
  <c r="BN16" i="2"/>
  <c r="BP16" i="2"/>
  <c r="BR16" i="2"/>
  <c r="BT16" i="2"/>
  <c r="CB16" i="2"/>
  <c r="CD16" i="2"/>
  <c r="CF16" i="2"/>
  <c r="J14" i="2"/>
  <c r="L14" i="2"/>
  <c r="N14" i="2"/>
  <c r="P14" i="2"/>
  <c r="S14" i="2"/>
  <c r="U14" i="2"/>
  <c r="AJ14" i="2" s="1"/>
  <c r="W14" i="2"/>
  <c r="Y14" i="2"/>
  <c r="AA14" i="2"/>
  <c r="AC14" i="2"/>
  <c r="AE14" i="2"/>
  <c r="AG14" i="2"/>
  <c r="AK14" i="2"/>
  <c r="AL14" i="2"/>
  <c r="AN14" i="2"/>
  <c r="AP14" i="2"/>
  <c r="AV14" i="2" s="1"/>
  <c r="AR14" i="2"/>
  <c r="AT14" i="2"/>
  <c r="AX14" i="2"/>
  <c r="AZ14" i="2"/>
  <c r="BZ14" i="2" s="1"/>
  <c r="BB14" i="2"/>
  <c r="BD14" i="2"/>
  <c r="BF14" i="2"/>
  <c r="BH14" i="2"/>
  <c r="BJ14" i="2"/>
  <c r="BL14" i="2"/>
  <c r="BN14" i="2"/>
  <c r="BP14" i="2"/>
  <c r="BR14" i="2"/>
  <c r="BT14" i="2"/>
  <c r="CB14" i="2"/>
  <c r="CF14" i="2" s="1"/>
  <c r="CD14" i="2"/>
  <c r="J15" i="2"/>
  <c r="L15" i="2"/>
  <c r="N15" i="2"/>
  <c r="P15" i="2"/>
  <c r="S15" i="2"/>
  <c r="U15" i="2"/>
  <c r="AJ15" i="2" s="1"/>
  <c r="W15" i="2"/>
  <c r="Y15" i="2"/>
  <c r="AA15" i="2"/>
  <c r="AC15" i="2"/>
  <c r="AE15" i="2"/>
  <c r="AG15" i="2"/>
  <c r="AK15" i="2"/>
  <c r="AL15" i="2"/>
  <c r="AN15" i="2"/>
  <c r="AP15" i="2"/>
  <c r="AV15" i="2" s="1"/>
  <c r="AR15" i="2"/>
  <c r="AT15" i="2"/>
  <c r="AX15" i="2"/>
  <c r="AZ15" i="2"/>
  <c r="BZ15" i="2" s="1"/>
  <c r="BB15" i="2"/>
  <c r="BD15" i="2"/>
  <c r="BF15" i="2"/>
  <c r="BH15" i="2"/>
  <c r="BJ15" i="2"/>
  <c r="BL15" i="2"/>
  <c r="BN15" i="2"/>
  <c r="BP15" i="2"/>
  <c r="BR15" i="2"/>
  <c r="BT15" i="2"/>
  <c r="CB15" i="2"/>
  <c r="CF15" i="2" s="1"/>
  <c r="CD15" i="2"/>
  <c r="AK3" i="2"/>
  <c r="AL3" i="2"/>
  <c r="AN3" i="2"/>
  <c r="AV3" i="2" s="1"/>
  <c r="AP3" i="2"/>
  <c r="AR3" i="2"/>
  <c r="AT3" i="2"/>
  <c r="AX3" i="2"/>
  <c r="AZ3" i="2"/>
  <c r="BZ3" i="2" s="1"/>
  <c r="BB3" i="2"/>
  <c r="BD3" i="2"/>
  <c r="BF3" i="2"/>
  <c r="BH3" i="2"/>
  <c r="BJ3" i="2"/>
  <c r="BL3" i="2"/>
  <c r="BN3" i="2"/>
  <c r="BP3" i="2"/>
  <c r="BR3" i="2"/>
  <c r="BT3" i="2"/>
  <c r="CB3" i="2"/>
  <c r="CD3" i="2"/>
  <c r="CF3" i="2"/>
  <c r="AK4" i="2"/>
  <c r="AL4" i="2"/>
  <c r="AN4" i="2"/>
  <c r="AV4" i="2" s="1"/>
  <c r="AP4" i="2"/>
  <c r="AR4" i="2"/>
  <c r="AT4" i="2"/>
  <c r="AX4" i="2"/>
  <c r="AZ4" i="2"/>
  <c r="BB4" i="2"/>
  <c r="BD4" i="2"/>
  <c r="BF4" i="2"/>
  <c r="BH4" i="2"/>
  <c r="BJ4" i="2"/>
  <c r="BL4" i="2"/>
  <c r="BN4" i="2"/>
  <c r="BP4" i="2"/>
  <c r="BR4" i="2"/>
  <c r="BT4" i="2"/>
  <c r="BZ4" i="2"/>
  <c r="CB4" i="2"/>
  <c r="CD4" i="2"/>
  <c r="CF4" i="2"/>
  <c r="AK5" i="2"/>
  <c r="AL5" i="2"/>
  <c r="AN5" i="2"/>
  <c r="AP5" i="2"/>
  <c r="AV5" i="2" s="1"/>
  <c r="AR5" i="2"/>
  <c r="AT5" i="2"/>
  <c r="AX5" i="2"/>
  <c r="AZ5" i="2"/>
  <c r="BB5" i="2"/>
  <c r="BD5" i="2"/>
  <c r="BF5" i="2"/>
  <c r="BH5" i="2"/>
  <c r="BJ5" i="2"/>
  <c r="BL5" i="2"/>
  <c r="BN5" i="2"/>
  <c r="BP5" i="2"/>
  <c r="BR5" i="2"/>
  <c r="BT5" i="2"/>
  <c r="CB5" i="2"/>
  <c r="CF5" i="2" s="1"/>
  <c r="CD5" i="2"/>
  <c r="AK6" i="2"/>
  <c r="AL6" i="2"/>
  <c r="AN6" i="2"/>
  <c r="AP6" i="2"/>
  <c r="AV6" i="2" s="1"/>
  <c r="AR6" i="2"/>
  <c r="AT6" i="2"/>
  <c r="AX6" i="2"/>
  <c r="AZ6" i="2"/>
  <c r="BB6" i="2"/>
  <c r="BD6" i="2"/>
  <c r="BF6" i="2"/>
  <c r="BH6" i="2"/>
  <c r="BJ6" i="2"/>
  <c r="BL6" i="2"/>
  <c r="BN6" i="2"/>
  <c r="BP6" i="2"/>
  <c r="CJ6" i="2" s="1"/>
  <c r="BR6" i="2"/>
  <c r="BT6" i="2"/>
  <c r="CB6" i="2"/>
  <c r="CF6" i="2" s="1"/>
  <c r="CD6" i="2"/>
  <c r="AK7" i="2"/>
  <c r="AL7" i="2"/>
  <c r="AN7" i="2"/>
  <c r="AP7" i="2"/>
  <c r="AR7" i="2"/>
  <c r="AT7" i="2"/>
  <c r="AV7" i="2"/>
  <c r="AX7" i="2"/>
  <c r="AZ7" i="2"/>
  <c r="BZ7" i="2" s="1"/>
  <c r="BB7" i="2"/>
  <c r="BD7" i="2"/>
  <c r="BF7" i="2"/>
  <c r="BH7" i="2"/>
  <c r="BJ7" i="2"/>
  <c r="BL7" i="2"/>
  <c r="BN7" i="2"/>
  <c r="BP7" i="2"/>
  <c r="BR7" i="2"/>
  <c r="BT7" i="2"/>
  <c r="CB7" i="2"/>
  <c r="CD7" i="2"/>
  <c r="CF7" i="2"/>
  <c r="AK8" i="2"/>
  <c r="AL8" i="2"/>
  <c r="AN8" i="2"/>
  <c r="AP8" i="2"/>
  <c r="AV8" i="2" s="1"/>
  <c r="AR8" i="2"/>
  <c r="AT8" i="2"/>
  <c r="AX8" i="2"/>
  <c r="AZ8" i="2"/>
  <c r="BB8" i="2"/>
  <c r="BD8" i="2"/>
  <c r="BF8" i="2"/>
  <c r="BH8" i="2"/>
  <c r="BJ8" i="2"/>
  <c r="BL8" i="2"/>
  <c r="BN8" i="2"/>
  <c r="BP8" i="2"/>
  <c r="BR8" i="2"/>
  <c r="BT8" i="2"/>
  <c r="BZ8" i="2"/>
  <c r="CB8" i="2"/>
  <c r="CD8" i="2"/>
  <c r="CF8" i="2"/>
  <c r="AK9" i="2"/>
  <c r="AL9" i="2"/>
  <c r="AN9" i="2"/>
  <c r="AP9" i="2"/>
  <c r="AV9" i="2" s="1"/>
  <c r="AR9" i="2"/>
  <c r="AT9" i="2"/>
  <c r="AX9" i="2"/>
  <c r="AZ9" i="2"/>
  <c r="BZ9" i="2" s="1"/>
  <c r="BB9" i="2"/>
  <c r="BD9" i="2"/>
  <c r="BF9" i="2"/>
  <c r="BH9" i="2"/>
  <c r="BJ9" i="2"/>
  <c r="BL9" i="2"/>
  <c r="BN9" i="2"/>
  <c r="BP9" i="2"/>
  <c r="BR9" i="2"/>
  <c r="BT9" i="2"/>
  <c r="CB9" i="2"/>
  <c r="CF9" i="2" s="1"/>
  <c r="CD9" i="2"/>
  <c r="AK11" i="2"/>
  <c r="AL11" i="2"/>
  <c r="AN11" i="2"/>
  <c r="AP11" i="2"/>
  <c r="AV11" i="2" s="1"/>
  <c r="AR11" i="2"/>
  <c r="AT11" i="2"/>
  <c r="AX11" i="2"/>
  <c r="AZ11" i="2"/>
  <c r="BZ11" i="2" s="1"/>
  <c r="BB11" i="2"/>
  <c r="BD11" i="2"/>
  <c r="BF11" i="2"/>
  <c r="BH11" i="2"/>
  <c r="BJ11" i="2"/>
  <c r="BL11" i="2"/>
  <c r="BN11" i="2"/>
  <c r="BP11" i="2"/>
  <c r="BR11" i="2"/>
  <c r="BT11" i="2"/>
  <c r="CB11" i="2"/>
  <c r="CF11" i="2" s="1"/>
  <c r="CD11" i="2"/>
  <c r="AK12" i="2"/>
  <c r="AL12" i="2"/>
  <c r="AN12" i="2"/>
  <c r="AP12" i="2"/>
  <c r="AR12" i="2"/>
  <c r="AT12" i="2"/>
  <c r="AV12" i="2"/>
  <c r="AX12" i="2"/>
  <c r="AZ12" i="2"/>
  <c r="BZ12" i="2" s="1"/>
  <c r="BB12" i="2"/>
  <c r="BD12" i="2"/>
  <c r="BF12" i="2"/>
  <c r="BH12" i="2"/>
  <c r="BJ12" i="2"/>
  <c r="BL12" i="2"/>
  <c r="BN12" i="2"/>
  <c r="BP12" i="2"/>
  <c r="BR12" i="2"/>
  <c r="BT12" i="2"/>
  <c r="CB12" i="2"/>
  <c r="CD12" i="2"/>
  <c r="CF12" i="2"/>
  <c r="AK13" i="2"/>
  <c r="AL13" i="2"/>
  <c r="AN13" i="2"/>
  <c r="AP13" i="2"/>
  <c r="AV13" i="2" s="1"/>
  <c r="AR13" i="2"/>
  <c r="AT13" i="2"/>
  <c r="AX13" i="2"/>
  <c r="AZ13" i="2"/>
  <c r="BB13" i="2"/>
  <c r="BD13" i="2"/>
  <c r="BF13" i="2"/>
  <c r="BH13" i="2"/>
  <c r="BJ13" i="2"/>
  <c r="BL13" i="2"/>
  <c r="BN13" i="2"/>
  <c r="BP13" i="2"/>
  <c r="BR13" i="2"/>
  <c r="BT13" i="2"/>
  <c r="BZ13" i="2"/>
  <c r="CB13" i="2"/>
  <c r="CD13" i="2"/>
  <c r="CF13" i="2"/>
  <c r="AJ7" i="2"/>
  <c r="AJ8" i="2"/>
  <c r="AJ11" i="2"/>
  <c r="AJ12" i="2"/>
  <c r="AJ13" i="2"/>
  <c r="J7" i="2"/>
  <c r="L7" i="2"/>
  <c r="N7" i="2"/>
  <c r="P7" i="2"/>
  <c r="S7" i="2"/>
  <c r="U7" i="2"/>
  <c r="W7" i="2"/>
  <c r="Y7" i="2"/>
  <c r="AA7" i="2"/>
  <c r="AC7" i="2"/>
  <c r="AE7" i="2"/>
  <c r="AG7" i="2"/>
  <c r="J8" i="2"/>
  <c r="L8" i="2"/>
  <c r="N8" i="2"/>
  <c r="P8" i="2"/>
  <c r="S8" i="2"/>
  <c r="U8" i="2"/>
  <c r="W8" i="2"/>
  <c r="Y8" i="2"/>
  <c r="AA8" i="2"/>
  <c r="AC8" i="2"/>
  <c r="AE8" i="2"/>
  <c r="AG8" i="2"/>
  <c r="J9" i="2"/>
  <c r="L9" i="2"/>
  <c r="N9" i="2"/>
  <c r="P9" i="2"/>
  <c r="S9" i="2"/>
  <c r="U9" i="2"/>
  <c r="W9" i="2"/>
  <c r="Y9" i="2"/>
  <c r="AA9" i="2"/>
  <c r="AJ9" i="2" s="1"/>
  <c r="AC9" i="2"/>
  <c r="AE9" i="2"/>
  <c r="AG9" i="2"/>
  <c r="J11" i="2"/>
  <c r="L11" i="2"/>
  <c r="N11" i="2"/>
  <c r="P11" i="2"/>
  <c r="S11" i="2"/>
  <c r="U11" i="2"/>
  <c r="W11" i="2"/>
  <c r="Y11" i="2"/>
  <c r="AA11" i="2"/>
  <c r="AC11" i="2"/>
  <c r="AE11" i="2"/>
  <c r="AG11" i="2"/>
  <c r="J12" i="2"/>
  <c r="L12" i="2"/>
  <c r="N12" i="2"/>
  <c r="P12" i="2"/>
  <c r="S12" i="2"/>
  <c r="U12" i="2"/>
  <c r="W12" i="2"/>
  <c r="Y12" i="2"/>
  <c r="AA12" i="2"/>
  <c r="AI12" i="2" s="1"/>
  <c r="AC12" i="2"/>
  <c r="AE12" i="2"/>
  <c r="AG12" i="2"/>
  <c r="J13" i="2"/>
  <c r="L13" i="2"/>
  <c r="N13" i="2"/>
  <c r="P13" i="2"/>
  <c r="S13" i="2"/>
  <c r="U13" i="2"/>
  <c r="W13" i="2"/>
  <c r="Y13" i="2"/>
  <c r="AA13" i="2"/>
  <c r="AC13" i="2"/>
  <c r="AE13" i="2"/>
  <c r="AG13" i="2"/>
  <c r="BZ2" i="2"/>
  <c r="BP2" i="2"/>
  <c r="BN2" i="2"/>
  <c r="BR2" i="2"/>
  <c r="AK2" i="2"/>
  <c r="AG3" i="2"/>
  <c r="AG4" i="2"/>
  <c r="AG5" i="2"/>
  <c r="AG6" i="2"/>
  <c r="AE3" i="2"/>
  <c r="AE4" i="2"/>
  <c r="AE5" i="2"/>
  <c r="AE6" i="2"/>
  <c r="AC3" i="2"/>
  <c r="AC4" i="2"/>
  <c r="AC5" i="2"/>
  <c r="AC6" i="2"/>
  <c r="AA3" i="2"/>
  <c r="AA4" i="2"/>
  <c r="AA5" i="2"/>
  <c r="AI5" i="2" s="1"/>
  <c r="AA6" i="2"/>
  <c r="AI6" i="2" s="1"/>
  <c r="Y3" i="2"/>
  <c r="Y4" i="2"/>
  <c r="Y5" i="2"/>
  <c r="Y6" i="2"/>
  <c r="W3" i="2"/>
  <c r="W4" i="2"/>
  <c r="W5" i="2"/>
  <c r="W6" i="2"/>
  <c r="U3" i="2"/>
  <c r="U4" i="2"/>
  <c r="U5" i="2"/>
  <c r="U6" i="2"/>
  <c r="S3" i="2"/>
  <c r="AJ3" i="2" s="1"/>
  <c r="S4" i="2"/>
  <c r="AJ4" i="2" s="1"/>
  <c r="S5" i="2"/>
  <c r="S6" i="2"/>
  <c r="AJ6" i="2" s="1"/>
  <c r="P3" i="2"/>
  <c r="AI3" i="2" s="1"/>
  <c r="P4" i="2"/>
  <c r="AI4" i="2" s="1"/>
  <c r="P5" i="2"/>
  <c r="P6" i="2"/>
  <c r="N3" i="2"/>
  <c r="N4" i="2"/>
  <c r="N5" i="2"/>
  <c r="N6" i="2"/>
  <c r="L3" i="2"/>
  <c r="L4" i="2"/>
  <c r="L5" i="2"/>
  <c r="L6" i="2"/>
  <c r="J3" i="2"/>
  <c r="J4" i="2"/>
  <c r="J5" i="2"/>
  <c r="J6" i="2"/>
  <c r="AI2" i="2"/>
  <c r="S2" i="2"/>
  <c r="CF2" i="2"/>
  <c r="CD2" i="2"/>
  <c r="CB2" i="2"/>
  <c r="BT2" i="2"/>
  <c r="BL2" i="2"/>
  <c r="BJ2" i="2"/>
  <c r="BH2" i="2"/>
  <c r="BF2" i="2"/>
  <c r="BD2" i="2"/>
  <c r="BB2" i="2"/>
  <c r="AZ2" i="2"/>
  <c r="AX2" i="2"/>
  <c r="AL2" i="2"/>
  <c r="AN2" i="2"/>
  <c r="AT2" i="2"/>
  <c r="AR2" i="2"/>
  <c r="AP2" i="2"/>
  <c r="AG2" i="2"/>
  <c r="AE2" i="2"/>
  <c r="AC2" i="2"/>
  <c r="AA2" i="2"/>
  <c r="Y2" i="2"/>
  <c r="AJ2" i="2" s="1"/>
  <c r="W2" i="2"/>
  <c r="U2" i="2"/>
  <c r="P2" i="2"/>
  <c r="N2" i="2"/>
  <c r="L2" i="2"/>
  <c r="J2" i="2"/>
  <c r="AI32" i="2" l="1"/>
  <c r="AJ32" i="2"/>
  <c r="CJ5" i="2"/>
  <c r="BZ6" i="2"/>
  <c r="BZ5" i="2"/>
  <c r="AI34" i="2"/>
  <c r="AJ34" i="2"/>
  <c r="AJ46" i="2"/>
  <c r="AJ21" i="2"/>
  <c r="AJ18" i="2"/>
  <c r="AI9" i="2"/>
  <c r="AJ5" i="2"/>
  <c r="BZ47" i="2"/>
  <c r="BZ45" i="2"/>
  <c r="BZ43" i="2"/>
  <c r="BZ41" i="2"/>
  <c r="BZ39" i="2"/>
  <c r="BZ37" i="2"/>
  <c r="BZ35" i="2"/>
  <c r="BZ46" i="2"/>
  <c r="BZ44" i="2"/>
  <c r="BZ42" i="2"/>
  <c r="BZ40" i="2"/>
  <c r="BZ38" i="2"/>
  <c r="BZ36" i="2"/>
  <c r="BZ34" i="2"/>
  <c r="BZ32" i="2"/>
  <c r="BZ30" i="2"/>
  <c r="AJ47" i="2"/>
  <c r="AJ45" i="2"/>
  <c r="AJ43" i="2"/>
  <c r="AJ41" i="2"/>
  <c r="AJ39" i="2"/>
  <c r="AJ37" i="2"/>
  <c r="AJ35" i="2"/>
  <c r="AJ33" i="2"/>
  <c r="AJ31" i="2"/>
  <c r="AV2" i="2"/>
</calcChain>
</file>

<file path=xl/sharedStrings.xml><?xml version="1.0" encoding="utf-8"?>
<sst xmlns="http://schemas.openxmlformats.org/spreadsheetml/2006/main" count="4053" uniqueCount="451">
  <si>
    <t>Lokalizacja</t>
  </si>
  <si>
    <t>Tytuł</t>
  </si>
  <si>
    <t>Opis</t>
  </si>
  <si>
    <t>51.1749981,20.749157</t>
  </si>
  <si>
    <t>lat</t>
  </si>
  <si>
    <t>lng</t>
  </si>
  <si>
    <t>Wydaje ci się, że Mazowsze jest płaskie? To się mylisz. 
Góra Altana ma zatrważającą wysokość 408 m.n.p.m i czeka na grupę śmiałków, którzy wspólnie, w zespole międzypokoleniowym zdobędą jej szczyt i przybiją piątkę strażakowi dyżurującemu tam na wieży przeciwpożarowej.</t>
  </si>
  <si>
    <t>&lt;!---WYCZYN_</t>
  </si>
  <si>
    <t>_main--&gt;</t>
  </si>
  <si>
    <t>_main--&gt;                    
                    &lt;div class=*@*feat-box*@* id=*@*wyczyn</t>
  </si>
  <si>
    <t>*@* &gt;
                        &lt;p class=*@*feat-number*@*&gt;#wyczyn</t>
  </si>
  <si>
    <t>&lt;/p&gt;
                        &lt;h3 class=*@*feat-title*@*&gt;</t>
  </si>
  <si>
    <t>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t>
  </si>
  <si>
    <t>&lt;/p&gt;
                                &lt;h2 class=*@*feat-title*@*&gt;</t>
  </si>
  <si>
    <t>&lt;/p&gt;
                            &lt;/div&gt;
                            &lt;div class=*@*feat-map-block*@*&gt;
                                &lt;div id=*@*map_wyczyn</t>
  </si>
  <si>
    <t>&lt;/p&gt;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t>
  </si>
  <si>
    <t>CSS L:1462</t>
  </si>
  <si>
    <t xml:space="preserve">    $('#wyczyn</t>
  </si>
  <si>
    <t>).click(function() {
        document.querySelector('.bg-modal').style.display = 'block';
        document.querySelector('#wyczyn</t>
  </si>
  <si>
    <t>_content').style.display = 'block';
        document.querySelector('#wyczyn</t>
  </si>
  <si>
    <t>_content').style.position = 'fixed';
    });
    /*Closing the pop-up with feat-description*/
        $('.popup-close-arrow').click(function() {
        document.querySelector('.bg-modal').style.display = 'none';
        document.querySelector('#wyczyn</t>
  </si>
  <si>
    <t>_content').style.display = 'none';
    });</t>
  </si>
  <si>
    <t>JS l:32</t>
  </si>
  <si>
    <t>CSS L:1403</t>
  </si>
  <si>
    <t xml:space="preserve">
                //marker for main page
                addMarker_w</t>
  </si>
  <si>
    <t>_main({coords:{lat:</t>
  </si>
  <si>
    <t>, lng:</t>
  </si>
  <si>
    <t>_main(props) {var marker = new google.maps.Marker({ position:props.coords, map:map, }); if(props.iconImage){marker.setIcon(props.iconImage);}
                                                  google.maps.event.addListener(marker, "click", function() { document.querySelector('.bg-modal').style.display = 'block';         document.querySelector('#wyczyn</t>
  </si>
  <si>
    <t>_content').style.display = 'block'; document.querySelector('#wyczyn</t>
  </si>
  <si>
    <t>_content').style.position = 'fixed';});
                                                  };
                //Marker for pop-up
                addMarker_w</t>
  </si>
  <si>
    <t>(props) {var marker = new google.maps.Marker({ position:props.coords, map:map_wyczyn</t>
  </si>
  <si>
    <t xml:space="preserve">, }); if(props.iconImage){marker.setIcon(props.iconImage);}};
                //----------------------------------------------------------------------------------------------------------------------------------------------------------------------------
</t>
  </si>
  <si>
    <t>//----------------------------------------------------------------------------------------------------------------------------------------------------------------------------
                //Markers for WYCZYN_</t>
  </si>
  <si>
    <t>var map_wyczyn</t>
  </si>
  <si>
    <t xml:space="preserve"> = new google.maps.Map(document.getElementById('map_wyczyn</t>
  </si>
  <si>
    <t>), optionsFeatPopup);</t>
  </si>
  <si>
    <t>ONLY POP-UP at MAIN
HTML for pop-up at main</t>
  </si>
  <si>
    <t xml:space="preserve">                    
    &lt;!--feat pop-up code-----WYCZYN_</t>
  </si>
  <si>
    <t>_---------------------------------------------------------------------------------&gt;
                    &lt;div class=*@*feat-content*@* id=*@*wyczyn</t>
  </si>
  <si>
    <t>49.285541,19.9885733</t>
  </si>
  <si>
    <t>53.8666571,22.9939883</t>
  </si>
  <si>
    <t>53.4193096,14.548524</t>
  </si>
  <si>
    <t xml:space="preserve">Dotrzyj do najniższego punktu w Tatrach </t>
  </si>
  <si>
    <t>Przepłyń najkrótszą rzekę</t>
  </si>
  <si>
    <t>Zejdź na dno Zakrzówka</t>
  </si>
  <si>
    <t xml:space="preserve">Przejedź najdłuższą linię kolejową </t>
  </si>
  <si>
    <t>Oficjalnie nazywa się “Hetman”, ale, nie wiedzieć czemu, mówi się o nim “Przemytnik”. Pociąg linii Szczecin-Przemyśl i Przemyśl-Szczecin to najdłuższa trasa w Polsce. Wyczyn polega na odbyciu całej trasy w wagonie osobowym, ewentualnie sypialnym.</t>
  </si>
  <si>
    <t xml:space="preserve">Byłeś/łaś już na Rysach? Wspaniale. Podejmij nowe wyzwanie - do zdobycia czeka najniżej położony punkt w Tatrach. Znajdziesz go na wysokości 905,8 m n.p.m., na szosie im. Oswalda Balcera w Jaszczurówce naprzeciwko kaplicy projektu Stanisława Witkiewicza. Proponujemy dotrzeć tam rowerem. </t>
  </si>
  <si>
    <t xml:space="preserve">&lt;/h3&gt;
                        &lt;p class=*@*feat-counter*@*&gt; 0 osób wzięło udział&lt;/p&gt;
                    &lt;/div&gt;
</t>
  </si>
  <si>
    <t>&lt;/h2&gt;
                                &lt;p class=*@*feat-counter*@*&gt; 0 osób wzięło udział&lt;/p&gt;
                                &lt;p class=*@*feat-description*@*&gt;</t>
  </si>
  <si>
    <t>({coords:{lat:</t>
  </si>
  <si>
    <t>51.2093459,19.3907827</t>
  </si>
  <si>
    <t>51.2456946,19.2535775</t>
  </si>
  <si>
    <t>53.52811,16.5703644</t>
  </si>
  <si>
    <t>51.5235848,23.5554526</t>
  </si>
  <si>
    <t>50.2198012,19.1212018</t>
  </si>
  <si>
    <t>54.2336451,19.2176015</t>
  </si>
  <si>
    <t>49.2936607,19.9522104</t>
  </si>
  <si>
    <t>54.4470062,18.5713076</t>
  </si>
  <si>
    <t>50.3620476,19.4428066</t>
  </si>
  <si>
    <t xml:space="preserve">Zjedź z  hałdy </t>
  </si>
  <si>
    <t>Góra Kamieńska to sztuczne wzniesienie, które powstało w wyniku działań związanych z odkrywkowym wydobyciem węgla brunatnego w kopalni w Bełchatowie. Ma 386 m.n.p.m, a jej usypywanie trwało 16 lat. Na jej boku znajduje się dziś stok narciarski. Spróbuj po nim zjechać (na czym chcesz).</t>
  </si>
  <si>
    <t>Zrób zdjęcie jak z księżyca</t>
  </si>
  <si>
    <t xml:space="preserve">Idź na największe wrzosowisko </t>
  </si>
  <si>
    <t>Odwiedź trójstyk granic na Bugu</t>
  </si>
  <si>
    <t>Lokalizacja tego trójstyku jest płynna, bo jako jedyny znajduje się na wodzie, a dokładnie na Bugu pod Włodawą, niedaleko od wsi Orchówek i nie prowadzą do niego żadne oznaczenia. Po polskiej stronie rzeki trzeba szukać nowego słupa z napisem Bug. Na styk najlepiej dostać się kajakiem. Można też zahaczyć jego okolice, żeby było łatwiej rowerem.</t>
  </si>
  <si>
    <t>Odnajdź Trójkąt Trzech Cesarzy</t>
  </si>
  <si>
    <t xml:space="preserve">Odnajdź najniższy punkt depresji </t>
  </si>
  <si>
    <t xml:space="preserve">Odwiedź Marzęcino w gminie Nowy Dwór Gdański  i sprawdź co zmienia w samopoczuciu bycie poniżej poziomu morza. Jeśli nie uda Ci się tam dotrzeć możesz udać się do Rączek Elbląskich, które przez lata była za ten punkt uznawane. </t>
  </si>
  <si>
    <t>Zjedz smażoną flądrę na Krupówkach</t>
  </si>
  <si>
    <t>Czy to w ogóle możliwe? Sprawdź!</t>
  </si>
  <si>
    <t xml:space="preserve">Zjedz oscypek na Monciaku </t>
  </si>
  <si>
    <t>Na Molo w Sopocie z oscypkiem powinno pójść Ci łatwiej niż z flądrą na Krupówkach.</t>
  </si>
  <si>
    <t>Przejdź Pustynię Błędowską</t>
  </si>
  <si>
    <t xml:space="preserve">Karawaną bądź samotnie. W dzień lub 40 lat. Przez tysiąc lub jedną noc. Wybór należy do ciebie. </t>
  </si>
  <si>
    <t>52.703156,21.0483585</t>
  </si>
  <si>
    <t>49.8841718,21.5155957</t>
  </si>
  <si>
    <t>54.3706336,20.5877029</t>
  </si>
  <si>
    <t>54.3060186,20.683152</t>
  </si>
  <si>
    <t>54.8349015,18.3005727</t>
  </si>
  <si>
    <t>49.002472,22.8298418</t>
  </si>
  <si>
    <t>53.0881298,19.7006663</t>
  </si>
  <si>
    <t>52.8515902,14.1281456</t>
  </si>
  <si>
    <t>50.8527829,24.0789761</t>
  </si>
  <si>
    <t>Zatknij flagę na najwyższym wzniesieniu swojego powiatu</t>
  </si>
  <si>
    <t xml:space="preserve">Nie musisz wspinać się po łańcuchach na Rysy, żeby poczuć, że jesteś “nad”. Wystarczy, że sprawdzisz, jakie jest najwyższe wzniesienie Twojego powiatu, wejdziesz na nie pieszo i zatkniesz tam polską flagę. </t>
  </si>
  <si>
    <t>50.166665,18.6658234</t>
  </si>
  <si>
    <t>Odkryj Amerykę - odwiedź jedną z Ameryk w Polsce</t>
  </si>
  <si>
    <t xml:space="preserve">Nie dostałeś wizy? Nic straconego. Poczuj się jak Krzysztof Kolumb czy Leif Eriksson i odkryj Amerykę w Polsce. Jest ich kilka, w tym Ameryka Wschodnia. Szukasz mniejszej przygody? Ameryczka w kujawsko-pomorskim jest w sam raz dla ciebie. </t>
  </si>
  <si>
    <t xml:space="preserve">Złóż kwiaty pod pomnikiem przyrody w twoim powiecie </t>
  </si>
  <si>
    <t xml:space="preserve">Przygotuj wiązankę sezonowych kwiatów polnych lub ogrodowych, złóż ją pod dowolnym pomnikiem przyrody w twoim powiecie, a następnie spędź w jego cieniu przyjemną chwilę w ciszy. </t>
  </si>
  <si>
    <t>Znajdź wyspę na rzece w swojej okolicy i zdobądź ją (uwaga na okresy lęgowe ptaków!)</t>
  </si>
  <si>
    <t>Czytałeś Robinsona Kruzoe? Większość wysp na polskich rzekach jest bezludna, możesz więc łatwo poczuć się jak on. Uwaga, nie musisz się obawiać ludożerców, ale bądź ostrożny by nie uszkodzić miejsc w ktorych ptaki składają jaja w okresie lęgowym - wyspy, a zwłaszcza tamtejsze dzikie plaże, to właśnie takie miejsca.</t>
  </si>
  <si>
    <t>53.5156823,18.1107251</t>
  </si>
  <si>
    <t>Odwiedź najstarszy rezerwat przyrody</t>
  </si>
  <si>
    <t xml:space="preserve">Ochrona polskiej przyrody zaczęła się na długo przed odzyskaniem niepodległości. Dowód? Rezerwat “Cisy Staropolskie” w Wierzchlesie, najstarszy rezerwat w Polsce (1827 r.) i drugi pod tym względem w Europie. Odwiedź go i zrób sobie zdjęcie przy którymś z drzew. </t>
  </si>
  <si>
    <t>51.4353551,17.2464202</t>
  </si>
  <si>
    <t>Odwiedź największy rezerwat przyrody</t>
  </si>
  <si>
    <t>50.3060695,22.2651605</t>
  </si>
  <si>
    <t>49.5937423,19.5290073</t>
  </si>
  <si>
    <t>50.3483043,20.6566535</t>
  </si>
  <si>
    <t>Odwiedź największą wieś w Polsce</t>
  </si>
  <si>
    <r>
      <t>Czy da się połączyć urok wsi z ambicjami metropolii? Sprawdź to odwiedzając największą pod względem powierzchni wieś w Polsce - w Zawoi leżącej u podnóża Babiej Góry możesz zatknąć fl</t>
    </r>
    <r>
      <rPr>
        <sz val="11"/>
        <color rgb="FF000000"/>
        <rFont val="Arial"/>
        <family val="2"/>
        <charset val="238"/>
      </rPr>
      <t>agę w dowolnym punkcie rozciągającym się na obszarze aż 128,78 km².</t>
    </r>
  </si>
  <si>
    <t>Znajdź źródło rzeki w twojej okolicy</t>
  </si>
  <si>
    <t xml:space="preserve">Już w 1987 roku Zbigniew Wodecki śpiewał, że “Powrót do źródeł” to ważna sprawa. Znajdź źródło dowolnej rzeki w twojej okolicy i - poza zatknięciem tam flagi - poświęć chwilę refleksji słowom piosenki, wedle których “źródła biją w każdym z nas”. </t>
  </si>
  <si>
    <t>Przepłyń gondolą Pułtusk</t>
  </si>
  <si>
    <t>Na skraju Puszczy Białej, nad Narwią leży “Wenecja Mazowsza”. Jako bonus do tego wyczynu możesz potraktować wizytę w tutejszym Muzeum Regionalnym. Równo 150 lat temu w tych okolicach spadł największy  zarejestrowany w dziejach świata deszcz kamiennych meteorytów! 14 kawałków Meteorytu Pułtusk możesz zobaczyć na własne oczy.</t>
  </si>
  <si>
    <t>Skompletuj wszystkie przeprawy promowe na jednej wybranej rzecze</t>
  </si>
  <si>
    <t>Policz bociany w Żywkowie</t>
  </si>
  <si>
    <t xml:space="preserve">Skompletuj 5 Wólek </t>
  </si>
  <si>
    <t>Miejscowości o nazwie Wólka jest w Polsce ponad 60. Takich, które “Wólkę” mają w swojej nazwie (np. Wólka Chrypska, Wólka Babska, Wólka Twarogowa lub Wólka Cycowska) - blisko  300. Wybierz i odwiedź pięć dowolnych!</t>
  </si>
  <si>
    <t>Zdobądź północny kraniec Polski</t>
  </si>
  <si>
    <t xml:space="preserve">Zdobądź południowy kraniec Polski </t>
  </si>
  <si>
    <t>Zatknij flagę  na Szczycie Opołonek w gminie Lutowiska w  Bieszczadach.</t>
  </si>
  <si>
    <t xml:space="preserve">Pokonaj trasę Transsyberyjską </t>
  </si>
  <si>
    <t xml:space="preserve">Wyprawa, która rozpala marzenia wielu podróżnych. Mało kto jednak wie, że nie trzeba jechać aż za Ural. Odległość między Syberią w powiecie żuromińskim a Syberią w powiecie mławskim to zaledwie 44 km, ale nie będzie wcale łatwiej bo nie biegnie tu żadna linia kolejowa. Pokonaj ten maratoński dystans na własnych nogach, pieszo bądź rowerem. A może uda ci się złapać marszrutkę? Po drodze odwiedź Szreńsk z jego zabytkami, ruinami zamku i drewnianym wiatrakiem. W starym kościele obejrzyj piękną gotycką pietę oraz barokowy nagrobek na którym smacznie śpi Feliks Szreński. W Chamsku przespaceruj się, wśród starodrzewia w dawnym dworskim parku. Pobliskie pola skrywają wyjątkowo odległe historie. Przy takiej wyprawie na pewno ukojeniem będzie odpoczynek na brzegu Wkry. To już w Poniatowie. Podążając od strony mławskiej trasa kończy się na skraju Górznieńsko Lidzbarskiego Parku Krajobrazowy. Może to wcale nie koniec a początek kolejnej wyprawy? </t>
  </si>
  <si>
    <t>Zdobądź zachodni kraniec Polski</t>
  </si>
  <si>
    <t>Zatknij flagę przy Odrze w Osinowie Dolnym w gminie Cedynia.</t>
  </si>
  <si>
    <t>Zdobądź wschodni kraniec Polski</t>
  </si>
  <si>
    <t>Zatknij flagę przy Bugu we wsi Zosin w gminie Horodło.</t>
  </si>
  <si>
    <t>51.4106252,21.9606346</t>
  </si>
  <si>
    <t>Zobacz przyszłość w pierwszym polskim muzeum</t>
  </si>
  <si>
    <t>50.6928438,22.9724656</t>
  </si>
  <si>
    <t>Znajdź chrząszcza w Szczebrzeszynie, konia w Koninie lub żyrafę w… Tychach</t>
  </si>
  <si>
    <t>W Polsce znajdują się liczne pomniki jak ten w Szczebrzeszynie czy Koninie prezentujące  zwierzęta albo jak tyski Pomnik Pracy i Walki kojarzące się z nimi poprzez wygląd i zyskujące nowe nazwy. Poszukaj i popytaj znajomych a na pewno znajdziesz jakiś w swojej okolicy.</t>
  </si>
  <si>
    <t>54.263458,22.7757606</t>
  </si>
  <si>
    <t>50.2454899,21.7738203</t>
  </si>
  <si>
    <t>Odetchnij głęboko nad jeziorem Hańcza</t>
  </si>
  <si>
    <t>Złap oddech nad najgłębszym jeziorem Polski. Niech będzie  dłuższy niż 108,5 metra, które dzielić Cię będzie od jego dna.  </t>
  </si>
  <si>
    <t>Zbuduj piramidę nad Nilem</t>
  </si>
  <si>
    <t>Czy wiesz, że w Polsce płynie Nil? Owszem! Przepływa przez miejscowość Kolbuszowa. Z dowolnych materiałów budowlanych stwórz nad jego brzegiem małą piramidę i zrób jej zdjęcie.</t>
  </si>
  <si>
    <t>Znajdź ulice prowadzące w cztery kierunki świata</t>
  </si>
  <si>
    <t>Wschodnia, Zachodnia, Północna i Południowa - nawet nie chcemy liczyć ile jest w Polsce ulic o takich nazwach. Znajdź po jednej z nich i skompletuj cztery kierunki świata!</t>
  </si>
  <si>
    <t xml:space="preserve">Obejrzyj film w najstarszym kinie w Polsce </t>
  </si>
  <si>
    <t>Szczecińskie kino “Pionier” działa nieprzerwanie od 1907r. Przez te lata posiadało nazwy: "Helios", "Welt-Theater" i "Odra", a do niedawna nosiło także zaszczytny tytuł najstarszego kina na świecie. Niestety zostało zdetronizowane przez dwa inne niewiele od niego starsze.
Do dziś jednak można w nim usiąść przy okrągłym stole i sącząc ulubiony napój oddawać się projekcji filmu.</t>
  </si>
  <si>
    <t>51.1689757,15.2117285</t>
  </si>
  <si>
    <t>Uściśnij stary cis</t>
  </si>
  <si>
    <r>
      <t xml:space="preserve">Najstarszym drzewem w polsce jest Cis Henrykowski, który rośnie wspierając się na ścianie domu nr </t>
    </r>
    <r>
      <rPr>
        <sz val="11"/>
        <color rgb="FF222222"/>
        <rFont val="Arial"/>
        <family val="2"/>
        <charset val="238"/>
      </rPr>
      <t>293 w Henrykowie Lubańskim. Według szacunków ma już 1281 lat. Niestety jest ogrodzony więc pewnie nie będzie można go uściskać ale na pewno będzie można do niego pomachać. Jeśli nie uda Ci się dotrzeć do Henrykowa możesz po prostu przytulić się do pierwszego napotkanego cisu. Cis to drzewo iglaste, a nie kłuje! To poza długowiecznością jego kolejna zaleta.</t>
    </r>
  </si>
  <si>
    <t>50.8647292,16.6903392</t>
  </si>
  <si>
    <t>51.0559913,15.7611188</t>
  </si>
  <si>
    <t>53.214163,14.4735418</t>
  </si>
  <si>
    <t>Pogłaskaj niedźwiedzia na Ślęży</t>
  </si>
  <si>
    <t xml:space="preserve">Czy wiesz, że na szczycie góry Ślęży, która setki lat temu stanowiła ośrodek  kultu dla miejscowych plemion mieszka niedźwiedź z kamienia? Razem z “panną z rybą”, “mnichem” i “grzybem” stanowi symbol tych pradawnych czasów. Odnajdź go i pogłaskaj. </t>
  </si>
  <si>
    <t xml:space="preserve">Odwiedź Krainę Wygasłych Wulkanów </t>
  </si>
  <si>
    <t>Pomiędzy Jaworem i Złotoryją, dokładnie na Pogórzu Kaczawskim mieści się Kraina Wygasłych Wulkanów, które miliony lat temu zionęły ogniem i wyrzucały z siebie gorącą lawę. Dziś pozostały po nich tylko skamieliny w postaci bazaltu. Wulkaniczny szlak liczy 85 kilometrów, a najwyższa górą na jego trasie jest Ostrzyca, która nazywana jest śląską Fudżijamą. Ma 501m.n.p.m.</t>
  </si>
  <si>
    <t xml:space="preserve">Skrzyw się w Krzywym Lesie </t>
  </si>
  <si>
    <t>Odwiedź Krzywy Las, który znajduje się w powiecie gryfińskim i zobacz “tańczące drzewa”. To sosny, które prawdopodobnie z powodu ludzkiej interwencji w ich rozwój przybrały formę łuków i rosną tam od lat 30 - tych. Wykrzyw się tak jak one!</t>
  </si>
  <si>
    <t>54.2177802,17.8378629</t>
  </si>
  <si>
    <t>53.5500,19.9667</t>
  </si>
  <si>
    <t>Zatocz krąg w Węsiorach</t>
  </si>
  <si>
    <t>Zdobądź Dylewską Górę - najwyższe wzniesienie północno-wschodniej Polski.</t>
  </si>
  <si>
    <t>312 m n.p.m i prawie 200 metrów wybitności to nie lada wyzwanie. Dobrze zaplanuj atak szczytowy. Powodzenie oznacza zdobycie najwyższego wzniesienia w północno-wschodniej Polsce. Jeżeli starczy ci sił ze szczytu możesz dojść do Jeziora Francuskiego – najwyżej położonego jeziora w tej części kraju. Podwójna wygrana!</t>
  </si>
  <si>
    <t>53.4263909,14.5433613</t>
  </si>
  <si>
    <t>Markres to pop-ups (list)</t>
  </si>
  <si>
    <t xml:space="preserve">                //Marker for pop-up
                addMarker_w</t>
  </si>
  <si>
    <t>Daj się ponieść - przepłyń wpław najkrótszą (550 metrów)  rzekę w Polsce. Klonowicę zwaną również Cichą Rzeczką znajdziesz nieopodal Augustowa - łączy jezioro Białe z jeziorem Necko. 
Z wodą nie ma żartów - pamiętaj o asekuracji.</t>
  </si>
  <si>
    <t>Polski Fiat 125p, autobus, furgonetka, łodzie oraz dawna przebieralnia po kąpielisku - takie atrakcje czekają na nurków w starym kamieniołomie wapienia Zakrzówek. 
My zapraszamy, aby na dnie Zakrzówka zatknąć flagę.</t>
  </si>
  <si>
    <r>
      <t xml:space="preserve">Odwiedź parking z widokiem na kopalnię węgla brunatnego w Bełchatowie i udokumentuj widok, który już wkrótce zostanie zalany przez wodę. </t>
    </r>
    <r>
      <rPr>
        <i/>
        <sz val="11"/>
        <color theme="1"/>
        <rFont val="Calibri"/>
        <family val="2"/>
        <charset val="238"/>
        <scheme val="minor"/>
      </rPr>
      <t/>
    </r>
  </si>
  <si>
    <t xml:space="preserve">To miejsce, w którym w latach 1846–1915 zbiegały się granice trzech cesarstw Austro - Węgier, Prus i Rosji.  Zlokalizowane było w miejscu, gdzie rzeka Czarna Przemsza zbiegała się z Białą Przemszą. Przez cały ten okres Trójkąt był popularny wśród ówczesnych turystów. Podobno tygodniowo odwiedzało go od 3 do 8 tysięcy osób. Można było tam popłynąć w rejs parostatkiem i przeprawić się przez most do innego cesarstwa albo zrobić zakupy i zaobserwować ponoć bardzo widoczne różnice.
Odwiedź Mysłowice i poszukaj śladów po tym miejscu! 
</t>
  </si>
  <si>
    <t>Rzek, przez które możesz w Polsce przeprawić się promem, jest osiemnaście. Lubisz wyzwania - wybierz Wisłę i przepraw się przez nią w osiemnastu miejscach! Masz tupet - postaw na Wisłok (działa tam jedna przeprawa promowa). Spis promów śródlądowych możesz znaleźć np. tu: &lt;a href="https://pl.wikipedia.org/wiki/Promy_%C5%9Br%C3%B3dl%C4%85dowe_w_Polsce"&gt;Link&lt;/a&gt;</t>
  </si>
  <si>
    <t xml:space="preserve">W tej bocianiej stolicy Polski co roku zamieszkuje blisko dwieście bocianów, a na zimę wylatuje ich stamtąd dwa razy więcej! Doskonały opis bocianiej trasy znajdziesz tutaj: &lt;a href="http://gorowoilaweckie.wm.pl/7030,Zywkowo-bociania-stolica-Polski.html"&gt;Link&lt;/a&gt;
Pamiętaj - nie czekaj z tym do jesieni!
</t>
  </si>
  <si>
    <t xml:space="preserve">Do niedawna sądzono, że jest nim przylądek Rozewie. Dziś za najdalej na północ wysunięty kraniec Polski uważa się tzw. Gwiazdę Północy - pamiątkowy kamień, znajdujący się w Jastrzębiej Górze (gm. Władysławowo), parę metrów od Rozewia. Zatknij tam flagę.
</t>
  </si>
  <si>
    <t>Wyobraź sobie rozlewiska wodne upstrzone kępami bujnej zieleni. Delta Dunaju? Ujście Amazonki? Nie - to Dolina Baryczy, największy polski rezerwat przyrody. Dodatkowo spróbuj skompletować zdjęcia przynajmniej 10 z 30 kolorowych karpi &lt;a href="http://kolorowyszlakkarpia.barycz.pl/"&gt;Link&lt;/a&gt;</t>
  </si>
  <si>
    <t xml:space="preserve">Znajdź słowo “przyszłość” umieszczone gdzieś w świątyni Sybilli w Puławach noszącej tytuł pierwszego polskiego muzeum. Zostało ono utworzone przez Izabelę Czartoryską, która  aby przypominać o “polskości” podczas trwania zaborów wyeksponowała w nim pamiątki związane z historią naszego kraju. </t>
  </si>
  <si>
    <t>W miejscowości Węsiory na Kaszubach znajduje się “polskie Stonehenge”, na które tak jak w Wielkiej Brytanii składają się  kamienie ułożone w kręgi i kurhany. Według badań archeologicznych były one miejscem spoczynku lub obrzędów mitycznych Gotów zamieszkujących te rejony pomiędzy I a IV w.n.e. Czy odnajdziesz tam magię? Odwiedź to miejsce i zatocz w nim krąg.</t>
  </si>
  <si>
    <t xml:space="preserve">Weź mapę gminy. Wyznacz punkty najbardziej wysunięte na cztery strony świata. Prostą linią połącz północ z południem, a wschód z zachodem. Miejsce przecięcia linii to geometryczny środek twojej gminy. W drogę!
PS. Metoda sprawdza się, ale nie zawsze. O ile nikt nie ma zarzutów do środka Polski w słynnej wsi Piątek, to już w przypadku państw takich jak USA czy Rosja wyznaczony tą metodą środek może znaleźć się w całkiem zaskakujących miejscach – np. gdzieś w Kanadzie lub tuż obok bieguna północnego. Jeśli twoja gmina ma niesymetryczny kształt, to nie zdziw się że jej środka szukać trzeba będzie u sąsiadów. 
</t>
  </si>
  <si>
    <t>Traf w sam środek gminy</t>
  </si>
  <si>
    <t>Odwiedź najmniejszy rezerwat przyrody</t>
  </si>
  <si>
    <t>Odwiedź najmniejsze miasto w Polsce</t>
  </si>
  <si>
    <t>Znajdź niebo gwiaździste nad sobą</t>
  </si>
  <si>
    <t>Coraz mniej osób może przebywać pod takim firmamentem co noc. Oświetlenie naszych miast, ulic i domów potrafi skutecznie przyćmić większość gwiazd na niebie. Spójrz na mapę świetlnego zanieczyszczenia (www.lightpollutionmap.info) i znajdź najbliższe ciebie, możliwie najmniej zaśmiecone światłem miejsce. To będzie twoje improwizowane obserwatorium astronomiczne. Spędź tam kawałek nocy pod bezchmurnym niebem. Dostrzeżenie drogi mlecznej nie powinno być problemem. Przy odrobinie cierpliwość zaobserwujesz niejedną spadającą gwiazdę. Jeżeli masz długą listę życzeń wybierz się tam w sierpniu, listopadzie bądź grudniu kiedy z nieba lecieć będą kolejno Perseidy, Leonidy czy w końcu Geminidy.</t>
  </si>
  <si>
    <t>Bezimienny szczyt</t>
  </si>
  <si>
    <t>Czy w XXI wieku, kiedy każdy skrawek ziemi został już dokładnie zmapowany i opisany, to jeszcze możliwe, żeby wybitne wzniesienie nie miało nazwy? Tak! Poczuj pionierskiego ducha zdobywając bezimienne a zarazem najwyższe wzniesienie województwa zachodniopomorskiego. Może nie będzie to pierwsze wejście, ale możesz za to zaproponować własną nazwę.</t>
  </si>
  <si>
    <t>53.9773197</t>
  </si>
  <si>
    <t>16.8057619</t>
  </si>
  <si>
    <t>53.9773197,16.8057619</t>
  </si>
  <si>
    <t>52.4117264,18.8390728</t>
  </si>
  <si>
    <t>Poszukaj śladów olbrzymów</t>
  </si>
  <si>
    <t xml:space="preserve">Choć powstały wcześniej niż piramida w Gizie, nieszczególnie o nich głośno. Ich pierwotna wysokość dochodząca do 3 metrów może nie jest imponująca, ale zwyczajnie, budowniczych bardziej interesował kierunek wertykalny. „Polskie piramidy” w Wietrzychowicach i Sarnowie są długie na 100 metrów i więcej. Prawdopodobnie dlatego też te megalityczne budowle nazywano „grobowcami olbrzymów”. A może chodziło o coś więcej? Przekonaj się sam.
</t>
  </si>
  <si>
    <t>52.4117264</t>
  </si>
  <si>
    <t>18.8390728</t>
  </si>
  <si>
    <t>}, iconImage:'http://nieodlegla.pl/files/pin.svg', });
                function addMarker_w</t>
  </si>
  <si>
    <t>}, iconImage:'http://nieodlegla.pl/files/marker.svg', });
                function addMarker_w</t>
  </si>
  <si>
    <t>50.5582976,21.6373614</t>
  </si>
  <si>
    <t>Odkryj miejsce w którym nie ma siary</t>
  </si>
  <si>
    <t>Szlakiem komunikatu IMGW o stanie rzek polskich</t>
  </si>
  <si>
    <t>Z Paryża do Rzymu rowerem w 1h</t>
  </si>
  <si>
    <t>52.8714,17.5328113</t>
  </si>
  <si>
    <t>50.5582976</t>
  </si>
  <si>
    <t>21.6373614</t>
  </si>
  <si>
    <t>52.8714</t>
  </si>
  <si>
    <t>17.5328113</t>
  </si>
  <si>
    <t>JS-Index HTML: Markers
Uwaga trzeba usunąć wiądące cuzysłowia i zamienić  click na "click"</t>
  </si>
  <si>
    <t>Markers for feat lists pop-up</t>
  </si>
  <si>
    <t>MAIN PAGE HTML
FEAT_LIST</t>
  </si>
  <si>
    <t>1. JS-Index HTML: Maps for popUps
2. Feat-list</t>
  </si>
  <si>
    <t>53.4798473,22.4272448</t>
  </si>
  <si>
    <t>50.4977328,23.4357954</t>
  </si>
  <si>
    <t>53.4798473</t>
  </si>
  <si>
    <t>22.4272448</t>
  </si>
  <si>
    <t>50.4977328</t>
  </si>
  <si>
    <t>23.4357954</t>
  </si>
  <si>
    <t>Pogłaszcz wieprza</t>
  </si>
  <si>
    <t>Zdobądź dwie europejskie stolice na rowerze w jeden dzień. A może nawet uda Ci się przejechać z Paryża do Rzymu bez zatrzymywania?&lt;br/&gt;
Propozycję tego wyczynu nadesłała do nas Ania.</t>
  </si>
  <si>
    <t>Spłyń Biebrzą… tratwą</t>
  </si>
  <si>
    <t>49.2675053,19.7754914</t>
  </si>
  <si>
    <t>Wejdź w buty świętego</t>
  </si>
  <si>
    <t>51.9187578,18.7828993</t>
  </si>
  <si>
    <t>W dół Ner - w górę reN</t>
  </si>
  <si>
    <t>50.0540495,19.9332236</t>
  </si>
  <si>
    <t>50.0637135, 19.9558993</t>
  </si>
  <si>
    <t>Znajdź polskie Greenwich - przekrocz Krakowski Południk Zerowy</t>
  </si>
  <si>
    <t>52.1143385, 19.4236714</t>
  </si>
  <si>
    <t>Znajdź geodezyjny Środek Polski - geograficzne serce naszej Ojczyzny!</t>
  </si>
  <si>
    <t xml:space="preserve">Zwykło się sądzić, że środek Polski wypada we wsi Piątek w województwie łódzkim; utwierdzają o tym stosowne znaki przy drogach dojazdowych do Piątku. Liczne artykuły oraz monumentalny pomnik na placu w centrum tej miejscowości, opisany jako "geometryczny środek Polski". Prawda jednak jest nieco inna. Faktycznie, w gminie Piątek - lecz na terenie leżącej o 6km na północny-zachód wsi Balków - znajduje się "geodezyjny środek Polski" czyli centroid/środek ciężkości terytorium administracyjnego naszego kraju: znajduje się on na współrzędnych 52° 06' 51,62" N oraz 19° 25' 25,22" E. Zaś podawane w licznych artykułach "geometryczny" czy "ortometryczny" środek Polski wypadają w zupełnie innej części województwa łódzkiego. 
&lt;br/&gt;Propozycję tego wyczynu nadesłał do nas Honorowy Południk Krakowski.
</t>
  </si>
  <si>
    <t>49.2675053</t>
  </si>
  <si>
    <t>19.7754914</t>
  </si>
  <si>
    <t>51.9187578</t>
  </si>
  <si>
    <t>18.7828993</t>
  </si>
  <si>
    <t>50.0540495</t>
  </si>
  <si>
    <t>19.9332236</t>
  </si>
  <si>
    <t>50.0637135</t>
  </si>
  <si>
    <t xml:space="preserve"> 19.9558993</t>
  </si>
  <si>
    <t>52.1143385</t>
  </si>
  <si>
    <t xml:space="preserve"> 19.4236714</t>
  </si>
  <si>
    <t>Rozpoczęcie jubileuszowego roku stulecia niepodległości Polski zbiega się z innym wiekopomnym wydarzeniem - 1 stycznia 2018, po 148 latach przerwy, Wiślica odzyskała prawa miejskie stając się najmniejszym miastem w Polsce. Pogratuluj sukcesu dowolnemu mieszkańcowi Wiślicy.&lt;br/&gt;
Jeśli będziesz już w Wiślicy możesz zrealizować zadanie z gwiazdką nadesłane do nas przez krajoznawcę Pawła  i pokonać 175 km, aby odwiedzić Wyśmierzyce, które przez 44 lata posiadały ten zaszczytny tytuł.</t>
  </si>
  <si>
    <t>Wsiądź do pociągu byle jakiego</t>
  </si>
  <si>
    <t>Liczba osób</t>
  </si>
  <si>
    <t>Odwiedź największe wrzosowisko na przełomie sierpnia i września. Polecamy Diabelskie Pustacie obok Bornego-Sulinowa lub Wydmy Lucynowsko-Mostowieckie w okolicach Warszawy.</t>
  </si>
  <si>
    <t>52.5166338,21.4514252</t>
  </si>
  <si>
    <t>52.5166338</t>
  </si>
  <si>
    <t>21.4514252</t>
  </si>
  <si>
    <t>50.0347937,19.9096777</t>
  </si>
  <si>
    <t>50.0347937</t>
  </si>
  <si>
    <t>19.9096777</t>
  </si>
  <si>
    <t>49.73554, 21.263310000000047</t>
  </si>
  <si>
    <t>53.3479718,18.4196592</t>
  </si>
  <si>
    <t>50.1271245,18.9382892</t>
  </si>
  <si>
    <t>53.687928, 20.500425</t>
  </si>
  <si>
    <t>52.1326674,21.0392388</t>
  </si>
  <si>
    <t>52.8397304,18.8478467</t>
  </si>
  <si>
    <t>49.7511886,18.6234958</t>
  </si>
  <si>
    <t>53.2145476,16.4948471</t>
  </si>
  <si>
    <t>51.0616286,17.1656501</t>
  </si>
  <si>
    <t>51.947996,21.5819708</t>
  </si>
  <si>
    <t>Odwiedź Czechy</t>
  </si>
  <si>
    <t>Kiedyś nad Bajkałem podobno można było spać w namiocie. Sprawdź jak sytuacja wygląda tam  dziś. A może lubisz łowić ryby? Podobno jest ich  tam mnóstwo. Wyjedź z Wrocławia i odwiedź Bajkał.</t>
  </si>
  <si>
    <t>Odkryj Bajkał pod Wrocławiem</t>
  </si>
  <si>
    <t xml:space="preserve">Skompletuj cztery czteroliterowe jednosylabowe rzeki Polski </t>
  </si>
  <si>
    <t>Język polski jest  podobno jednym z najtrudniejszych języków na świecie jeśli chodzi o naukę od podstaw. Skompletuj pięć rzek z których nazwą prawdopodobnie nie poradzi sobie żaden obcokrajowiec. Możesz to oczywiście sprawdzić i wybrać się na każdą z tych wycieczek w jego towarzystwie. Te rzeki to  Wkra, Gwda, Krzna, Brda.</t>
  </si>
  <si>
    <t>Odwiedź jedno z miejsc widocznych na polskich banknotach</t>
  </si>
  <si>
    <t>W Polsce mamy w obiegu sześć banknotów - 10zł, 20zł, 50zł, 100zł i 500zł. Na każdym z nich oprócz portretów królów znajdują się symbole lub miejsca związane z historią naszego kraju. Sprawdź co kryje każdy banknot i odwiedź jedno z tych miejsc.</t>
  </si>
  <si>
    <t>Forsowanie siedemset drugiego kilimetra Wisły</t>
  </si>
  <si>
    <t>Zmocz stopę w Pojezierzu Ursynowskim</t>
  </si>
  <si>
    <t>Pokonaj górską rzekę na Warmii i znajdź dawną hutę szkła</t>
  </si>
  <si>
    <t xml:space="preserve">Warmia raczej kojarzy  się z jeziorami. Daj się zatem zaskoczyć rzece Łynie i jej przełomowi w Rezerwacie Las Warmiński. Na odcinku kilku kilometrów Łyna przebija się przez wzgórza, wcinając się w nie głębokim na kilkadziesiąt metrów wąwozem. Udaj się na spacer wzdłuż jej brzegu. Zacznij na plaży w podolsztyńskiej wsi Ruś, pokonaj ścieżkę wiodącą przez majestatyczne lasy w górę rzeki, znajdź zerwany przez wodę most, odkryj fundamenty jednej z największych hut szkła w dawnych Prusach Wschodnich w Jełguniu. &lt;br/&gt;Propozycję tego wyczynu nadesłał do nas Jakub Oficjalski.
</t>
  </si>
  <si>
    <t>Znajdź drzewo, które w twojej okolicy może zostać pomnikiem przyrody</t>
  </si>
  <si>
    <t>Odkryj najpiękniejszy widok na Świecie</t>
  </si>
  <si>
    <t>Odwiedź wieś z miastem w nazwie i zrób sobie w nich zdjęcie z tabliczką "SOŁTYS"</t>
  </si>
  <si>
    <t>Spotkaj się z katem</t>
  </si>
  <si>
    <t>Zstąp do piekła</t>
  </si>
  <si>
    <t>52.349306, 14.560361</t>
  </si>
  <si>
    <t>Znajdź pomnik encyklopedii</t>
  </si>
  <si>
    <t>Pociągiem z osady starożytnej do weneckiego zamku</t>
  </si>
  <si>
    <t>52.797778, 17.749722</t>
  </si>
  <si>
    <t>52.197778, 17.660278</t>
  </si>
  <si>
    <t>Przejdź przez granicę w środku Polski</t>
  </si>
  <si>
    <t>52.031111, 23.114167</t>
  </si>
  <si>
    <t>Zadumaj się nad losem województwa</t>
  </si>
  <si>
    <t>51.740746, 19.462660</t>
  </si>
  <si>
    <t>Od Niepodległości do Wolności - pieszo, rowerem, rikszą, na rolkach…</t>
  </si>
  <si>
    <t>51.027580, 19.968358</t>
  </si>
  <si>
    <t>Znajdź Fajną Rybę w lesie</t>
  </si>
  <si>
    <t>Ulica Piotrkowska w Łodzi to jedna z najdłuższych ulic handlowych w Europie o zwartej zabudowie. Liczy sobie 4,2 km. Po obu jej krańcach znajdują się place: Plac Niepodległości i Plac Wolności. Pokonaj cały odcinek od Niepodległości do Wolności na pieszo, na rowerze, rikszą, a może na rolkach. &lt;br/&gt;Propozycję tego wyczynu nadesłał do nas Piotr.</t>
  </si>
  <si>
    <t>51.488288, 21.873285</t>
  </si>
  <si>
    <t>Przejażdżka rowerem na terenie muzeum</t>
  </si>
  <si>
    <t>52.349306</t>
  </si>
  <si>
    <t xml:space="preserve"> 14.560361</t>
  </si>
  <si>
    <t>52.797778</t>
  </si>
  <si>
    <t xml:space="preserve"> 17.749722</t>
  </si>
  <si>
    <t>52.197778</t>
  </si>
  <si>
    <t xml:space="preserve"> 17.660278</t>
  </si>
  <si>
    <t>52.031111</t>
  </si>
  <si>
    <t xml:space="preserve"> 23.114167</t>
  </si>
  <si>
    <t>51.740746</t>
  </si>
  <si>
    <t xml:space="preserve"> 19.462660</t>
  </si>
  <si>
    <t>51.027580</t>
  </si>
  <si>
    <t xml:space="preserve"> 19.968358</t>
  </si>
  <si>
    <t>51.488288</t>
  </si>
  <si>
    <t xml:space="preserve"> 21.873285</t>
  </si>
  <si>
    <t>49.6261, 21.2829</t>
  </si>
  <si>
    <t>51.799152, 19.298691</t>
  </si>
  <si>
    <t>50.5241, 16.8745</t>
  </si>
  <si>
    <t>50.4638, 17.0051</t>
  </si>
  <si>
    <t>Odwiedź najmniejsze uzdrowisko w Polsce - Wapienne</t>
  </si>
  <si>
    <t>49.6261</t>
  </si>
  <si>
    <t xml:space="preserve"> 21.2829</t>
  </si>
  <si>
    <t>51.799152</t>
  </si>
  <si>
    <t xml:space="preserve"> 19.298691</t>
  </si>
  <si>
    <t>50.5241</t>
  </si>
  <si>
    <t xml:space="preserve"> 16.8745</t>
  </si>
  <si>
    <t>50.4638</t>
  </si>
  <si>
    <t xml:space="preserve"> 17.0051</t>
  </si>
  <si>
    <t>Pieszo wokół domu - obejdź swoją miejscowość dokoła szlakiem/szlakami</t>
  </si>
  <si>
    <t>Odnajdź na Dolnym Śląsku bajkowy pałac niderlandzkiej królewny</t>
  </si>
  <si>
    <t>Znajdź w swojej okolicy obiekt architektoniczny wybudowany w XXI wieku nawiązujący do budowli starożytnych bądź średniowiecznych</t>
  </si>
  <si>
    <t>Odwiedź polskie Carcassonne na granicy dwóch województw</t>
  </si>
  <si>
    <t>Zanurz się w polskiej rzeczce należącej do zlewiska Morza Północnego lub  w rzeczce należącej do zlewiska Morza Czarnego</t>
  </si>
  <si>
    <t>*@*&gt;&lt;/div&gt;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t>
  </si>
  <si>
    <t xml:space="preserve">Lubisz działać kompleksowo? Przemierz wzdłuż i wszerz rezerwat Kołacznia. Nie powinno sprawić ci to problemu, bo rezerwat ma powierzchnię raptem 0,1 hektara. Małe jest piękne, a w dodatku możesz tam spotkać fruczaka gołąbka, który - wbrew pozorom - jest motylem. </t>
  </si>
  <si>
    <t>52.0693, 19.4798</t>
  </si>
  <si>
    <t>49.647198,18.7129727</t>
  </si>
  <si>
    <t>52.0693</t>
  </si>
  <si>
    <t>49.647198</t>
  </si>
  <si>
    <t>18.7129727</t>
  </si>
  <si>
    <t>19.4798</t>
  </si>
  <si>
    <t>Przejdź z Piątku do Soboty w krócej niż 24 godziny</t>
  </si>
  <si>
    <t>Największa różnica temperatur</t>
  </si>
  <si>
    <t xml:space="preserve">Odkryj  pomnik Wisły w Wiśle </t>
  </si>
  <si>
    <t>Odwiedź miejscowości - widma czyli wsie lub miasta, które zniknęły. Takie, które zostały wymazane z mapy przez historię bądź geologię.</t>
  </si>
  <si>
    <t>52.02, 21.3416</t>
  </si>
  <si>
    <t>Całowanie w Całowanie</t>
  </si>
  <si>
    <t>49.6840871, 22.6257876</t>
  </si>
  <si>
    <t>Odwiedź projektowany Turnicki Park Narodowy</t>
  </si>
  <si>
    <t>54.6073, 18.8034</t>
  </si>
  <si>
    <t>Przemierz najdłuższy półwysep w Polsce</t>
  </si>
  <si>
    <t>52.283566, 23.178689</t>
  </si>
  <si>
    <t>Bug i jego róg na czubku Białorusi</t>
  </si>
  <si>
    <t>Gdzieś tutaj zetknęły się po raz pierwszy granice trzech rozbiorów. Dziś to najbardziej wysunięty na zachód czubek Białorusi. Wyznaczony przez rzekę Bug i granicę państwa róg rogów oraz kąt kątów.&lt;br/&gt;Propozycję tego wyczynu nadesłali do nas Jurek i Rafał.</t>
  </si>
  <si>
    <t>52.02</t>
  </si>
  <si>
    <t xml:space="preserve"> 21.3416</t>
  </si>
  <si>
    <t>49.6840871</t>
  </si>
  <si>
    <t xml:space="preserve"> 22.6257876</t>
  </si>
  <si>
    <t>54.6073</t>
  </si>
  <si>
    <t xml:space="preserve"> 18.8034</t>
  </si>
  <si>
    <t>52.283566</t>
  </si>
  <si>
    <t xml:space="preserve"> 23.178689</t>
  </si>
  <si>
    <t>Najwyższy szczyt Kampinosu</t>
  </si>
  <si>
    <t>52.29849, 20.87502</t>
  </si>
  <si>
    <t>Tam sięgnij, gdzie wzrok nie sięga</t>
  </si>
  <si>
    <t>50.9038652,15.7309372</t>
  </si>
  <si>
    <t>52.29849</t>
  </si>
  <si>
    <t>50.9038652</t>
  </si>
  <si>
    <t>15.7309372</t>
  </si>
  <si>
    <t>20.87502</t>
  </si>
  <si>
    <t>Znajdź najstarszy blok z wielkiej płyty w Polsce</t>
  </si>
  <si>
    <t>Poczuj Ulgę</t>
  </si>
  <si>
    <t>52.2255, 21.1088</t>
  </si>
  <si>
    <t>52.2255</t>
  </si>
  <si>
    <t xml:space="preserve"> 21.1088</t>
  </si>
  <si>
    <t>52.6913518,16.3710932</t>
  </si>
  <si>
    <t>49.73554</t>
  </si>
  <si>
    <t xml:space="preserve"> 21.263310000000047</t>
  </si>
  <si>
    <t>52.6913518</t>
  </si>
  <si>
    <t>16.3710932</t>
  </si>
  <si>
    <t>53.3479718</t>
  </si>
  <si>
    <t>18.4196592</t>
  </si>
  <si>
    <t>50.1271245</t>
  </si>
  <si>
    <t>18.9382892</t>
  </si>
  <si>
    <t>53.687928</t>
  </si>
  <si>
    <t xml:space="preserve"> 20.500425</t>
  </si>
  <si>
    <t>52.1326674</t>
  </si>
  <si>
    <t>21.0392388</t>
  </si>
  <si>
    <t>52.8397304</t>
  </si>
  <si>
    <t>18.8478467</t>
  </si>
  <si>
    <t>49.7511886</t>
  </si>
  <si>
    <t>18.6234958</t>
  </si>
  <si>
    <t>53.2145476</t>
  </si>
  <si>
    <t>16.4948471</t>
  </si>
  <si>
    <t>51.0616286</t>
  </si>
  <si>
    <t>17.1656501</t>
  </si>
  <si>
    <t>51.947996</t>
  </si>
  <si>
    <t>21.5819708</t>
  </si>
  <si>
    <t>DATA-toJSON</t>
  </si>
  <si>
    <t>Autor</t>
  </si>
  <si>
    <t>Nad jeziorem tarnobrzeskim , w dowolnej aktywności zrób zdjęcie, dorzuć hasztag #PolskaNieodległa, #wyczyn50 i #niemasiaryjesttarnobrzeg i uśmiechnij się. Kiedyś tutaj wydobywano siarkę. Dzisiaj ty możesz tu rozpocząć siarczystą przygodę.</t>
  </si>
  <si>
    <t>Marcin</t>
  </si>
  <si>
    <t>Anna-Maria</t>
  </si>
  <si>
    <t>Pamiętacie stan Bugu we Włodawie? Wisły w Kępie Polskiej?
Odry w Raciborzu-Miedonii? I najważniejszego, czy w Zawichoście ubyło czy przybyło jeden?
Odwiedź przynajmniej jeden wybrany wodowskaz.</t>
  </si>
  <si>
    <t>Ania</t>
  </si>
  <si>
    <t>Joanna</t>
  </si>
  <si>
    <t>U źródła rzeki Wieprz, we wsi Wieprzów (gm. Tarnawatka) znajduje się pomnik wieprza. Według legendy niesforne zwierzę, które uciekło z zagrody kmiecia ryło tam w ziemi, aż z dołu który powstał wytrysnęła woda.</t>
  </si>
  <si>
    <t xml:space="preserve">Kajakiem można pływać wszędzie, ale tylko Biebrza daje możliwość samodzielnego spłynięcia tratwą. Podobno daje to dużo satysfakcji oraz szansę obcowania z przyrodą bez żadnych ograniczeń.
Uwaga spływasz na własne ryzyko!
</t>
  </si>
  <si>
    <t>Adam</t>
  </si>
  <si>
    <t xml:space="preserve">W Polsce ponad dwa tysiące szkół, ulic, placów lub instytucji nosi imię Jana Pawła II. Daleko mu jeszcze do Adama Mickiewicza, który samych ulic ma pod swoim patronatem ponad tysiąc. Obydwu z nich płynęła niewątpliwie w żyłach krajoznawcza krew! Nic nie wiemy o ulubionych trasach wieszcza, za to Karol Wojtyła był niewątpliwie krajoznawcą z krwi i kości. Już jako papież wybrał się w maju 1983 roku na krótką wędrówkę czerwonym szlakiem ze schroniska PTTK w Dolinie Chochołowskiej w stronę Trydniowiańskiego Wierchu. Do celu nie dotarł, bo spóźniłby się na samolot, ale was nie obowiązuje sztywny papieski kalendarz, możecie więc przejść cały szlak Papieski w Dolinie Chochołowskiej i cieszyć się Tatrami tak długo, jak zechcecie. 
</t>
  </si>
  <si>
    <t>Misiak</t>
  </si>
  <si>
    <t xml:space="preserve">Jednodniowy spływ i podpływ rzeką Ner.
Kiedy płyniesz w górę to rzeką Ner, a kiedy w górę - rzeką reN. Ner znajduje się w środkowej Polsce, na Wysoczyźnie Łaskiej i w Kotlinie Kolskie. Jest  prawym dopływ środkowej Warty.
</t>
  </si>
  <si>
    <t>Mariusz Meus z Honorowego Południka Krakowskiego</t>
  </si>
  <si>
    <t xml:space="preserve">Miliony turystów zachwycają się piramidami w Egipcie i podziwiają geniusz budowniczych Stonehenge w Anglii; ale mało kto wie, że nasze, polskie, "nadwiślańskie piramidy" czyli monumentalne kopce z Krakowa i okolic również tworzą złożony system powiązań astronomicznych i geodezyjnych z czasów nim powstało nasze państwo i Kraków zbudowano. Ten nieznany obiekt nazywany jest Systemem Kopców Krakowskich, czyli Moundhenge ("Krąg kopców") i dowodzi istnienia na ziemi krakowskiej rozwiniętej kultury w czasach przedchrześcijańskich, która zakodowała w ustawieniu licznych kopców, kurhanów i miejsc kultu pogańskiego zaskakująco złożone zależności astronomiczne, geometryczne i geodezyjne. Dziś, większość z tych obiektów przestała istnieć, ale trzy najważniejsze - Wawel i kopce Krakusa oraz Wandy - są wciąż świadkami tej historii, pomagającymi odnaleźć lokalizację pozostałych węzłów tej tajemniczej sieci. Jesteś gotowy poszukać ich w terenie wraz z nami? Chętnie pomożemy przemierzając Kraków i okolice i opowiadając niezwykłą historię tego obiekt
</t>
  </si>
  <si>
    <t>Honorowy Południk Krakowski</t>
  </si>
  <si>
    <t xml:space="preserve">Mało kto nie słyszał o słynnym Południku Greenwich w Londynie; równie znany jest południk paryski we Francji. Ale Polska nie była gorsza i w stolicy Królestwa Polskiego Krakowie, również funkcjonował nasz narodowy Południk Zerowy.
Jego historia jest równie fascynująca jak jego zagranicznych pobratymców. Pojawił się już w 1379; to nim w swoich kalkulacjach astronomicznych posługiwał się Mikołaj Kopernik w słynnym dziele "O obrotach sfer niebieskich" [informacje o tym zamieścił w księdze IV, na karcie 110], zaś Stanisław Pudłowski oparł o niego pierwszy w dziejach nauki projekt systemu metrycznego. Oficjalnie wytyczony został przez Jana Śniadeckiego w 1792 wraz z inicjacją pierwszego obserwatorium astronomicznego w Krakowie w gmachu Collegium Śniadeckiego i mieści się na terenie Ogrodu Botanicznego UJ przy ulicy Kopernika 27. Dziś ten niezwykły obiekt pragnie wskrzesić dla celów turystyczno-edukacyjnych, krakowska akcja geodezyjna "Honorowy Południk Krakowski" by dzięki niemu opowiadać o geodezji polskiej i światowej, jako pełnoprawnej nauce geograficznej. 
</t>
  </si>
  <si>
    <t>Zosia</t>
  </si>
  <si>
    <t>Wsiądź do pociągu byle jakiego i wysiądź na stacji która Ci się spodoba. Sprawdź co ciekawego można zobaczyć w okolicy? Spytaj kogoś albo się rozejrzyj! Chodzi o wycieczkę bez planu, za glosem serca. 
Nie dbaj o bagaż ale dbaj o bilet!</t>
  </si>
  <si>
    <t>Dwójka Edukuje Globalnie</t>
  </si>
  <si>
    <t xml:space="preserve">Jak na miasto ze średniowiecznym rodowodem przystało, Biecz dorobił się nie tylko wielu wartych zobaczenia zabytków, ale i legend. Najpopularniejsze z nich to te o zawodzie kata, który w tym mieście o prawie miecza, wykonywał swoją ponurą pracę. Spotkasz go i dziś... w podziemiach miejskiego Ratusza. A skoro była kara to i wina. Przez Biecz przebiegał niegdyś szlak handlowy wina węgierskiego. Dziś jest to szlak rowerowy, którego fragment możesz spróbować przemierzyć. A jeżeli uznasz, że to katorga poszukaj wytchnienia przy źródłach w grodzkim lesie bądź nad brzegiem Ropy. Ropy, której nazwa przypomina, że okolicami płynęło nie tylko czerwone wino, ale i czarne złoto.
</t>
  </si>
  <si>
    <t>Jacek</t>
  </si>
  <si>
    <t xml:space="preserve">Co tam bajki o dawnej świetności. Niektóre miasta po prostu uznały, że na wsi jest lepiej.
Odwiedź wieś z miastem w nazwie i zrób sobie w nich zdjęcie z tabliczką "SOŁTYS". Do wyboru masz wsie:
Nowe Miasto (powiat płoński), Nowe Miasto nad Wartą (powiat średzki), Stare Miasto (powiat koniński), Stare Miasto (powiat szamotulski -  tu nawet część wsi nazywa się Warszawa), Stare Miasto (powiat leżajski), Stare Miasto (powiat sztumski), Stare Miasto (powiat ostródzki).
&lt;strong&gt;To duży i rozrzucony na mapie wyczyn dlatego można podzielić go na siedem  wyczynów, a całą koronę awansować do makrowyczynu.&lt;/strong&gt;
</t>
  </si>
  <si>
    <t>Alicja</t>
  </si>
  <si>
    <t xml:space="preserve">Świecie i Chełmno to dwa miasta leżące nad Wisłą. Z punktu widokowego na wieży chełmińskiej fary (z relikwiami św. Walentego) rozciąga się najpiękniejszy widok na Świecie, z którym sąsiaduje.
Sprawdź to! </t>
  </si>
  <si>
    <t>Janusz</t>
  </si>
  <si>
    <t xml:space="preserve">Pomnikami przyrody są pojedyncze twory przyrody ożywionej i nieożywionej lub ich skupienia o szczególnej wartości przyrodniczej, naukowej, kulturowej, historycznej lub krajobrazowej oraz odznaczające się indywidualnymi cechami, wyróżniającymi je wśród innych tworów, okazałych rozmiarów drzewa, krzewy gatunków rodzimych lub obcych. Znajdź takie drzewo w swojej  okolicy i zrób sobie z nim zdjęcie. </t>
  </si>
  <si>
    <t xml:space="preserve"> Jakub Oficjalski</t>
  </si>
  <si>
    <t>Jakub Oficjalski</t>
  </si>
  <si>
    <t xml:space="preserve">Nie każdy wie o tym, że na warszawskim Ursynowie jest co najmniej 21 zbiorników wodnych. Z hydrologicznego punktu widzenia teren ten, choć mocno zurbanizowany, kwalifikuje się do określenia "pojezierze".
Wyrusz w trasę po Ursynowskich stawach i jeziorkach! Odkryj skąd nazwy wzięły Jeziorki czy Moczydło. Zmocz stopę w każdym ursynowskim zbiorniku i zalicz zapomniane pojezierze. 
</t>
  </si>
  <si>
    <t>Konrad</t>
  </si>
  <si>
    <t>Nieszawa to malutkie miasteczko z ciekawą historią noszącą jeszcze ślady jej minionego handlowego i rybackiego charakteru. Od wielu lat funkcjonuje tam przeprawa promowa przez Wisłę. Obsługuje ją  wyjątkowy prom z napędem bocznym. Przepłyń tym promem na drugą stronę rzeki. Poniżej miejsca przeprawy planuje się budowę stopnia piętrzącego wodę, co budzi wiele sporów dotyczących wpływu tej inwestycji na przyrodę doliny Wisły. Zrób to zanim będzie za późno.</t>
  </si>
  <si>
    <t>Jerzy</t>
  </si>
  <si>
    <t xml:space="preserve">Godzinę drogi od Warszawy mieszczą się Czechy. 
Są częścią wsi Trąbki znajdującej się  w województwie mazowieckim, w powiecie garwolińskim. Znajduje się tam m.in. huta szkła "Czechy" S.A.
Sprawdź co jeszcze można tam znaleźć. 
</t>
  </si>
  <si>
    <t>W Polsce sporo jest miejsc nazywanych "Piekiełko". Najczęściej są to miejsca ze skałami i głazami. I zwykle z takim miejscem związana jest legenda o czarcie, który te głazy zrzucił. Proponuję odwiedzić jedno z takich miejsc. Może to być Piekiełko koło Tomaszowa Lubelskiego, Piekiełko w Stanisławowie koło Krasnobrodu (obydwa na lubelszczyźnie) lub inne Piekiełko w Polsce.</t>
  </si>
  <si>
    <t>Tadeusz</t>
  </si>
  <si>
    <t>Wikipedię zna każdy, ale nie każdy wie, że ma ona swój pomnik, który znajduje się w Polsce. Pierwszy monument tej tworzonej siłami wolontariuszy Wikipedii odsłonięto w 2014 roku w Słubicach. Znajdź go i zrób zdjęcie, jak pomagasz dźwigać ciężar wiedzy czterem wyrzeźbionym postaciom.</t>
  </si>
  <si>
    <t xml:space="preserve"> Połączenie popularnego Biskupina z Wenecją jest znacznie lepsze niż się wydaje - oba miejsca łączy Żnińska Kolej Powiatowa. Nie trzeba zatem kupować biletu lotniczego, by z antycznej osady przedostać się w okolice popularnej Wenecji. Kup zatem bilet na pociąg z Biskupina i sfotografuj się z nim na tle ruin weneckiego zamku.</t>
  </si>
  <si>
    <t xml:space="preserve"> Zajrzyj w okolice Puszczy Pyzdrskiej i udaj się do Borzykowa. Znajdziesz tam przejście graniczne, do przekroczenia którego nie potrzebujesz paszportu. Przejdź przez granicę i rozkoszuj faktem, że posterunek graniczny to wyłącznie rekonstrukcja, która służy dziś głównie wydarzeniom kulturalnym. </t>
  </si>
  <si>
    <t xml:space="preserve">W wielu byłych miastach wojewódzkich do dziś kultywuje się pamięć o dawnej randze miejscowości. W Białej Podlaskiej znajduje się nawet symboliczny kamień poświęcony województwu bialskopodlaskiemu. Znajdź go i sfotografuj się przy nim z tabliczką z nazwą 1 z 49 województw, na terenie którego znajduje się Twoje aktualne miejsce zamieszkania. </t>
  </si>
  <si>
    <t>Piotr</t>
  </si>
  <si>
    <t xml:space="preserve"> Ryba jak to bywa potrzebuje wody, ale Fajnej Rybie daleko do wody. Zdobądź najwyższy szczyt województwa Łódzkiego i zdobądź Fajną Rybę - 347 m n.p.m.</t>
  </si>
  <si>
    <t xml:space="preserve"> Zajrzyj do Gołębia i odwiedź prywatne Muzeum Nietypowych Rowerów, gdzie eksponatami są najrozmaitsze rowery. Nie pomyl kolejności i pobliskie Muzeum Pijaństwa odwiedź dopiero po zakończonej przejażdżce.</t>
  </si>
  <si>
    <t>Aleksandra</t>
  </si>
  <si>
    <t>Wapienne to wieś w Polsce położona w województwie małopolskim, w powiecie gorlickim, w gminie Sękowa. Jest to najmniejsze polskie uzdrowisko - znajduje się tam tylko jeden ośrodek leczniczy! Walory lecznicze wód odkryto w XVII w. Na początku XIX w. kurowali się tutaj m.in. wracający z pod Moskwy żołnierze Wielkiej Armii Napoleona.&lt;br/&gt;
&lt;br/&gt;
Razem z regionem miejscowość ta przechodziła trudne koleje losu między innymi podczas I wojny światowej i jednej z największych jej bitew między wojskami rosyjskimi a austriacko-niemieckimi, Bitwy pod Gorlicami w maju 1915 roku.&lt;br/&gt;
&lt;br/&gt;
Obecnie w uzdrowisku eksploatowane są dwa ujęcia wód: "Kamila" i "Marta", których zdrowotne walory wykorzystywane są bezpośrednio w lecznictwie.</t>
  </si>
  <si>
    <t>Łukasz</t>
  </si>
  <si>
    <t xml:space="preserve">Część polskich miast posiada swoiste „obwodnice”, znakowane szlaki piesze poprowadzone dokoła nich i zataczające zamkniętą pętlę. Takim szlakiem jest np. 240-kilometrowa Warszawska Obwodnica Turystyczna (nazywana czasem "Krwawą Pętlą". Podobny szlak posiadają np Gliwice (138 km żółtych znaków), Kielce (59 km) lub Łódź (Szlak Okrężny Wokół Łodzi – 175 km). Gdy takiego szlaku nie masz - stwórz własny, na łącząc już istniejące! A potem wyrusz na niego i odkryj okolice Twojego własnego domu.
</t>
  </si>
  <si>
    <t>Ola Wodzicka</t>
  </si>
  <si>
    <t>U podnóża Sudetów w niewielkim Kamieńcu Ząbkowickim stoi  prawdziwa perła architektoniczna. To neogotycki pałac Marianny Orańskiej, córki króla Niderlandów. Zwiedź tą  wspaniałą budowlę, dowiedz się ile ton złota kosztowała jego budowa oraz dlaczego jego właścicielka nie mogła w nim zamieszkać.</t>
  </si>
  <si>
    <t>Sławek</t>
  </si>
  <si>
    <t>Polska fantazja architektoniczna przyjmuje niekiedy realne kształty. Owa realność zdumiewa, przestrasza lub bawi. Znajdź w swojej okolicy obiekt zbudowany w obecnym stuleciu,który udolnie lub nieudolnie probuje nawiązać do kunsztu budowlanego średniowiecza bądź starożytności.</t>
  </si>
  <si>
    <t>ybierz się się do położonego na granicy Dolnego Śląska i Opolszczyzny urokliwego miasteczka otoczonego znakomicie zachowanym pierścieniem XIV-wiecznych murów obronnych. Przejdź ścieżkę widokową Bramy Nyskiej i zwiedź Muzeum Gazownictwa a na koniec odwiedź Dom Kata.</t>
  </si>
  <si>
    <t xml:space="preserve">Nie wszystkie polskie rzeki płyną ku Bałtykowi. Znajdź tą przynależącą do zlewiska Morza Północnego lub Morza Czarnego i zanurz w niej choćby swoją rękę czy stopy.. 
Lokalizacja: Izera, Orlica i dopływy, Strwiąż i dopływy, Czarna Orawa
</t>
  </si>
  <si>
    <t>Kuba</t>
  </si>
  <si>
    <t>Wiele osób wie, że w województwie łódzkim leży geometryczny środek Polski - wieś (a dawniej miasto) Piątek. Niewielu jednak wie, że w klika godzin można dotrzeć pieszo lub rowerem do Soboty i tym samym wyprzedzić czas. A zatem - z Piątku do Soboty w mniej niż jeden dzień i nie tylko z piątku na sobotę!</t>
  </si>
  <si>
    <t>Hania</t>
  </si>
  <si>
    <t>Znajdź jaskinię, kopalnię (piasku, kredy, srebra, soli) i w jak najcieplejszy dzień zwiedź ją. Przyjemność na wejściu (jak jest bardzo gorąco) i na wyjściu (w końcu można się rozgrzać). Zrób zdjęcie termometrów przed i w środku. 
Lokalizacja: Wieliczka, Bochnia i Kłodawa (sól), Olkusz i Tarnowskie Góry (srebro), Tomaszów Mazowiecki - Groty Nagórzyckie (piasek), Chełm (kreda).
&lt;br/&gt;Propozycję tego wyczynu nadesłała do nas Hania</t>
  </si>
  <si>
    <t>Gosia</t>
  </si>
  <si>
    <t>Pomnik dziewczyny   nazwany pomnikiem  "Źródeł Wisły" znajdziesz   na terenie parku wiślańskiego w   Wiśle. Obecny  pomnik  jest trzecią wersją postaci Wodnej Nimfy symbolizującej rzekę Wisłę. Pierwszy pomnik Źródła Wisły  został odsłonięty  podczas największej imprezy folklorystycznej lat międzywojennych - Święta Gór, która odbyła się w Wiśle w 1937 roku. Odlana z brązu  postać dziewczyny   w mokrej  sukni z naręczem kwiatów kroczącej  boso przez łąkę  została zniszczona podczas II wojny światowej. W  1975 roku, w związku z udziałem Wisły w telewizyjnym turnieju Bank Miast w tym miejscu   stanęła nowa rzeźba - pomnik Wiślanki -   Ślązaczki  ubranej w pełny strój ludowy. Obecna rzeźba, odsłonięta w 2014 roku   w zdecydowany sposób nawiązuje   do przedwojennego pierwowzoru.</t>
  </si>
  <si>
    <t>Filip Springer</t>
  </si>
  <si>
    <t>Odszukaj ślady niegdysiejszego ich trwania, poznaj historię istnienia i znikania. Sięgnij do literatury, tam znajdziesz tropy. A potem odszukaj je w przestrzeni, przespaceruj się nieistniejącymi uliczkami, zapukaj do drzwi widmowego kościoła, wsłuchaj się w ciszę, zanurz na chwilę w melancholii. Odwiedź przynajmniej jedno takie miejsce.</t>
  </si>
  <si>
    <t>Marek i Marysia</t>
  </si>
  <si>
    <t xml:space="preserve">Zabierz ukochaną/ukochanego  na Bagno Całowanie koło wsi Podbiel na Mazowszu i pocałuj ją czule.  Torfowisko Całowanie należy do największych torfowisk niskich na Nizinie Mazowieckiej. Położone jest około 30 km na 
południe od Warszawy. Leży w granicach administracyjnych 4 gmin: Karczew, Celestynów, Osieck i Sobienie Jeziory. 
Lokalizacja: Leży w granicach administracyjnych 4 gmin: Karczew, Celestynów, Osieck i Sobienie Jeziory.
</t>
  </si>
  <si>
    <t>Marta</t>
  </si>
  <si>
    <t xml:space="preserve">Na chwilę obecną w Polsce mamy 23 parki narodowe, które stanowią tylko około 1% powierzchni kraju. Czy jest szansa na więcej? Od paru lat prowadzone są starania o utworzenie jeszcze jednego parku narodowego, obejmującego ochroną reliktowe fragmenty puszczy Karpackiej. Projektowany Turnicki Park Narodowy leży na północ od Bieszczad, i chociaż z niższymi górami niż znane wszystkim  Bieszczady, to z bardzo podobnym ich charakterem. W sezonie (który trwa tu tak naprawdę cały rok jest tu jednak zdecydowanie bardziej dziko i mniej tłoczno niż w sąsiednich Bieszczadach. Chcesz się przekonać czy faktycznie jest sens tworzyć tu nowy park narodowy? Odszukaj w Internecie mapę projektowanego Turnickiego Parku Narodowego i odwiedź go. </t>
  </si>
  <si>
    <t>Anka i Anka</t>
  </si>
  <si>
    <t>Półwysep Helski- z jednej strony Małe Morze, z drugiej bezkres Bałtyku. Z jednej strony dużo namiotów, z drugiej mało. Z jednej strony można zacząć, z drugiej skończyć. Można też z drugiej zacząć i z pierwszej skończyć. Można iść lub jechać. Czołgać się lub turlać też można. Można w pogodę, można w niepogodę. Wyczynu można dokonać, można go nie dokonywać. Niepodległość Polski można świętować tak, można inaczej.</t>
  </si>
  <si>
    <t>Jurek i Rafał</t>
  </si>
  <si>
    <t>Pańska Skórka</t>
  </si>
  <si>
    <t>Przez ziemię niczyją między blokami mieszkalnymi Gocławia, a ruchliwą Trasą Siekierkowską płynie sobie kanał. Nowa Ulga jest krótka, ale pełna wrażeń: podupadające ogródki działkowe rodem z mrocznej Carcosy (z serialu "True Detective"), ekrany dźwiękochłonne, deweloperskie wybryki zawłaszczające przestrzeń, sznury samochodów i dzika przyroda na wyciągnięcie ręki. Wszystko na odcinku paru kilometrów. Przejdź wzdłuż kanału, od Ostrobramskiej do jego ujścia w Wiśle. Sprawdź czy na końcu poczujesz ulgę czy zmęczenie.</t>
  </si>
  <si>
    <t>Szczyt dla doświadczonych himalaistów i tych, którzy dopiero chcą nimi być. Najwyższym punktem KPN jest pagórek wydmowy w okolicach Polany Opaleń, tuż przy zachodniej granicy Warszawy. Wysokość bezwzględna: 106,2 m n.p.m., względna kilka metrów… Należy iść żółtym szlakiem od Polany, aż do skrzyżowania szlaków (uroczysko Łuże). Tam ostrożnie- szczyt łatwo przeoczyć!</t>
  </si>
  <si>
    <t>Anuszka</t>
  </si>
  <si>
    <t>Piękny krajobraz najlepiej obserwować z jakiegoś wzniesienia. Zdobądź jeden z Zapomnianych Punktów Widokowych w Kotlinie Jeleniogórskiej, których historia sięga XIX wieku, wówczas widoki zapierały dech. Rozejrzyj się po okolicy, w zasięgu wzroku masz cztery pasma górskie. Sprawdź, co dziś widać z dowolnie wybranego Zapomnianego Punktu Widokowego: Karkonosze, Izery, Rudawy Janowickie, a może Góry Kaczawskie.  Wyobraź sobie, jak ten krajobraz mógł wyglądać dwa wieki temu. Zrób zdjęcie i podziel się nim z innymi.</t>
  </si>
  <si>
    <t>Bloki z wielkiej płyty widoczne są w większości polskich miast, ale, który z nich jest najstarszym tego typu budynkiem w Polsce? Nawet specjaliści mają odmienne zdania, co  Zrób zdjęcie pod najstarszym blokiem z wielkiej płyty w swoim mieście, może Tobie uda się odnaleźć najstarszy polski blok.
Lokalizacja: ul. Parkowa w Poznaniu; osiedle Hutnicze w Krakowie,  ul. Wolska w Warszawie.</t>
  </si>
  <si>
    <t>Katarzyna</t>
  </si>
  <si>
    <t>Zdobądź Dach Mazowsza</t>
  </si>
  <si>
    <t>Odnajdź Stonehenge nad Wisłą czyli System Kopców Krakowskich</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</si>
</sst>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charset val="238"/>
      <scheme val="minor"/>
    </font>
    <font>
      <sz val="11"/>
      <color rgb="FF006100"/>
      <name val="Calibri"/>
      <family val="2"/>
      <charset val="238"/>
      <scheme val="minor"/>
    </font>
    <font>
      <sz val="11"/>
      <color rgb="FF9C6500"/>
      <name val="Calibri"/>
      <family val="2"/>
      <charset val="238"/>
      <scheme val="minor"/>
    </font>
    <font>
      <b/>
      <sz val="11"/>
      <color theme="1"/>
      <name val="Calibri"/>
      <family val="2"/>
      <charset val="238"/>
      <scheme val="minor"/>
    </font>
    <font>
      <sz val="11"/>
      <color rgb="FF000000"/>
      <name val="Arial"/>
      <family val="2"/>
      <charset val="238"/>
    </font>
    <font>
      <b/>
      <sz val="11"/>
      <color rgb="FF000000"/>
      <name val="Arial"/>
      <family val="2"/>
      <charset val="238"/>
    </font>
    <font>
      <sz val="10.5"/>
      <color rgb="FF222222"/>
      <name val="Arial"/>
      <family val="2"/>
      <charset val="238"/>
    </font>
    <font>
      <i/>
      <sz val="11"/>
      <color theme="1"/>
      <name val="Calibri"/>
      <family val="2"/>
      <charset val="238"/>
      <scheme val="minor"/>
    </font>
    <font>
      <u/>
      <sz val="11"/>
      <color rgb="FF000000"/>
      <name val="Arial"/>
      <family val="2"/>
      <charset val="238"/>
    </font>
    <font>
      <b/>
      <sz val="11"/>
      <color rgb="FF020A1B"/>
      <name val="Arial"/>
      <family val="2"/>
      <charset val="238"/>
    </font>
    <font>
      <sz val="11"/>
      <color rgb="FF020A1B"/>
      <name val="Arial"/>
      <family val="2"/>
      <charset val="238"/>
    </font>
    <font>
      <b/>
      <sz val="11"/>
      <color rgb="FF222222"/>
      <name val="Arial"/>
      <family val="2"/>
      <charset val="238"/>
    </font>
    <font>
      <sz val="11"/>
      <color rgb="FF222222"/>
      <name val="Arial"/>
      <family val="2"/>
      <charset val="238"/>
    </font>
    <font>
      <b/>
      <sz val="10"/>
      <color rgb="FF020A1B"/>
      <name val="Calibri"/>
      <family val="2"/>
      <charset val="238"/>
      <scheme val="minor"/>
    </font>
    <font>
      <sz val="10"/>
      <color rgb="FF222222"/>
      <name val="Arial"/>
      <family val="2"/>
      <charset val="238"/>
    </font>
    <font>
      <b/>
      <sz val="10"/>
      <color rgb="FF222222"/>
      <name val="Arial"/>
      <family val="2"/>
      <charset val="238"/>
    </font>
    <font>
      <sz val="9"/>
      <color rgb="FF222222"/>
      <name val="Arial"/>
      <family val="2"/>
      <charset val="238"/>
    </font>
    <font>
      <sz val="9"/>
      <color rgb="FF1D2129"/>
      <name val="Arial"/>
      <family val="2"/>
      <charset val="238"/>
    </font>
  </fonts>
  <fills count="9">
    <fill>
      <patternFill patternType="none"/>
    </fill>
    <fill>
      <patternFill patternType="gray125"/>
    </fill>
    <fill>
      <patternFill patternType="solid">
        <fgColor rgb="FFC6EFCE"/>
      </patternFill>
    </fill>
    <fill>
      <patternFill patternType="solid">
        <fgColor rgb="FFFFEB9C"/>
      </patternFill>
    </fill>
    <fill>
      <patternFill patternType="solid">
        <fgColor theme="1" tint="0.34998626667073579"/>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theme="9" tint="-0.249977111117893"/>
        <bgColor indexed="64"/>
      </patternFill>
    </fill>
    <fill>
      <patternFill patternType="solid">
        <fgColor rgb="FFFFFF00"/>
        <bgColor indexed="64"/>
      </patternFill>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s>
  <cellStyleXfs count="3">
    <xf numFmtId="0" fontId="0" fillId="0" borderId="0"/>
    <xf numFmtId="0" fontId="1" fillId="2" borderId="0" applyNumberFormat="0" applyBorder="0" applyAlignment="0" applyProtection="0"/>
    <xf numFmtId="0" fontId="2" fillId="3" borderId="0" applyNumberFormat="0" applyBorder="0" applyAlignment="0" applyProtection="0"/>
  </cellStyleXfs>
  <cellXfs count="116">
    <xf numFmtId="0" fontId="0" fillId="0" borderId="0" xfId="0"/>
    <xf numFmtId="0" fontId="4" fillId="0" borderId="0" xfId="0" applyFont="1"/>
    <xf numFmtId="0" fontId="0" fillId="0" borderId="0" xfId="0" applyAlignment="1">
      <alignment wrapText="1"/>
    </xf>
    <xf numFmtId="0" fontId="0" fillId="0" borderId="0" xfId="0" applyAlignment="1"/>
    <xf numFmtId="0" fontId="4" fillId="0" borderId="0" xfId="0" applyFont="1" applyAlignment="1">
      <alignment wrapText="1"/>
    </xf>
    <xf numFmtId="0" fontId="4" fillId="0" borderId="0" xfId="0" applyFont="1" applyAlignment="1"/>
    <xf numFmtId="0" fontId="1" fillId="2" borderId="0" xfId="1" applyAlignment="1"/>
    <xf numFmtId="0" fontId="1" fillId="2" borderId="0" xfId="1" applyAlignment="1">
      <alignment wrapText="1"/>
    </xf>
    <xf numFmtId="0" fontId="0" fillId="0" borderId="0" xfId="0" applyAlignment="1">
      <alignment vertical="center" wrapText="1"/>
    </xf>
    <xf numFmtId="0" fontId="2" fillId="3" borderId="0" xfId="2" applyAlignment="1"/>
    <xf numFmtId="0" fontId="0" fillId="4" borderId="0" xfId="0" applyFill="1" applyAlignment="1"/>
    <xf numFmtId="0" fontId="2" fillId="3" borderId="0" xfId="2" applyAlignment="1">
      <alignment wrapText="1"/>
    </xf>
    <xf numFmtId="0" fontId="0" fillId="0" borderId="0" xfId="0" quotePrefix="1" applyAlignment="1">
      <alignment wrapText="1"/>
    </xf>
    <xf numFmtId="0" fontId="1" fillId="2" borderId="0" xfId="1"/>
    <xf numFmtId="0" fontId="5" fillId="0" borderId="0" xfId="0" applyFont="1"/>
    <xf numFmtId="0" fontId="4" fillId="0" borderId="0" xfId="0" applyFont="1" applyAlignment="1">
      <alignment horizontal="justify" vertical="center"/>
    </xf>
    <xf numFmtId="0" fontId="6" fillId="0" borderId="0" xfId="0" applyFont="1"/>
    <xf numFmtId="0" fontId="2" fillId="4" borderId="0" xfId="2" applyFill="1" applyAlignment="1"/>
    <xf numFmtId="0" fontId="0" fillId="0" borderId="0" xfId="0" applyFill="1" applyAlignment="1"/>
    <xf numFmtId="0" fontId="0" fillId="0" borderId="0" xfId="0" applyFill="1" applyAlignment="1">
      <alignment wrapText="1"/>
    </xf>
    <xf numFmtId="0" fontId="0" fillId="0" borderId="1" xfId="0" applyBorder="1" applyAlignment="1"/>
    <xf numFmtId="0" fontId="0" fillId="0" borderId="2" xfId="0" applyBorder="1" applyAlignment="1"/>
    <xf numFmtId="0" fontId="5" fillId="0" borderId="2" xfId="0" applyFont="1" applyBorder="1"/>
    <xf numFmtId="0" fontId="4" fillId="0" borderId="2" xfId="0" applyFont="1" applyBorder="1"/>
    <xf numFmtId="0" fontId="1" fillId="2" borderId="2" xfId="1" applyBorder="1" applyAlignment="1"/>
    <xf numFmtId="0" fontId="0" fillId="0" borderId="2" xfId="0" applyBorder="1" applyAlignment="1">
      <alignment wrapText="1"/>
    </xf>
    <xf numFmtId="0" fontId="1" fillId="2" borderId="2" xfId="1" applyBorder="1" applyAlignment="1">
      <alignment wrapText="1"/>
    </xf>
    <xf numFmtId="0" fontId="0" fillId="0" borderId="2" xfId="0" applyBorder="1" applyAlignment="1">
      <alignment vertical="center" wrapText="1"/>
    </xf>
    <xf numFmtId="0" fontId="0" fillId="0" borderId="2" xfId="0" applyBorder="1"/>
    <xf numFmtId="0" fontId="2" fillId="3" borderId="2" xfId="2" applyBorder="1" applyAlignment="1"/>
    <xf numFmtId="0" fontId="2" fillId="4" borderId="2" xfId="2" applyFill="1" applyBorder="1" applyAlignment="1"/>
    <xf numFmtId="0" fontId="2" fillId="3" borderId="2" xfId="2" applyBorder="1" applyAlignment="1">
      <alignment wrapText="1"/>
    </xf>
    <xf numFmtId="0" fontId="0" fillId="0" borderId="2" xfId="0" quotePrefix="1" applyBorder="1" applyAlignment="1">
      <alignment wrapText="1"/>
    </xf>
    <xf numFmtId="0" fontId="1" fillId="2" borderId="2" xfId="1" applyBorder="1"/>
    <xf numFmtId="0" fontId="0" fillId="0" borderId="0" xfId="0" applyFill="1" applyBorder="1" applyAlignment="1"/>
    <xf numFmtId="0" fontId="0" fillId="5" borderId="0" xfId="0" applyFill="1" applyBorder="1" applyAlignment="1"/>
    <xf numFmtId="0" fontId="0" fillId="5" borderId="0" xfId="0" applyFill="1" applyAlignment="1"/>
    <xf numFmtId="0" fontId="0" fillId="5" borderId="0" xfId="0" applyFill="1" applyAlignment="1">
      <alignment wrapText="1"/>
    </xf>
    <xf numFmtId="0" fontId="1" fillId="5" borderId="0" xfId="1" applyFill="1" applyAlignment="1"/>
    <xf numFmtId="0" fontId="2" fillId="5" borderId="0" xfId="2" applyFill="1" applyAlignment="1"/>
    <xf numFmtId="0" fontId="0" fillId="5" borderId="0" xfId="0" applyFill="1"/>
    <xf numFmtId="0" fontId="5" fillId="5" borderId="0" xfId="0" applyFont="1" applyFill="1"/>
    <xf numFmtId="0" fontId="4" fillId="5" borderId="0" xfId="0" applyFont="1" applyFill="1"/>
    <xf numFmtId="0" fontId="3" fillId="5" borderId="0" xfId="0" applyFont="1" applyFill="1" applyAlignment="1"/>
    <xf numFmtId="0" fontId="8" fillId="0" borderId="0" xfId="0" applyFont="1"/>
    <xf numFmtId="0" fontId="9" fillId="0" borderId="0" xfId="0" applyFont="1"/>
    <xf numFmtId="0" fontId="10" fillId="0" borderId="0" xfId="0" applyFont="1"/>
    <xf numFmtId="0" fontId="10" fillId="5" borderId="0" xfId="0" applyFont="1" applyFill="1"/>
    <xf numFmtId="0" fontId="11" fillId="0" borderId="0" xfId="0" applyFont="1"/>
    <xf numFmtId="0" fontId="5" fillId="0" borderId="0" xfId="0" applyFont="1" applyAlignment="1"/>
    <xf numFmtId="0" fontId="12" fillId="0" borderId="0" xfId="0" applyFont="1"/>
    <xf numFmtId="0" fontId="11" fillId="0" borderId="0" xfId="0" applyFont="1" applyAlignment="1"/>
    <xf numFmtId="0" fontId="0" fillId="0" borderId="0" xfId="0" applyBorder="1" applyAlignment="1"/>
    <xf numFmtId="0" fontId="1" fillId="2" borderId="0" xfId="1" applyBorder="1" applyAlignment="1"/>
    <xf numFmtId="0" fontId="0" fillId="0" borderId="0" xfId="0" applyBorder="1" applyAlignment="1">
      <alignment wrapText="1"/>
    </xf>
    <xf numFmtId="0" fontId="1" fillId="2" borderId="0" xfId="1" applyBorder="1" applyAlignment="1">
      <alignment wrapText="1"/>
    </xf>
    <xf numFmtId="0" fontId="0" fillId="0" borderId="0" xfId="0" applyBorder="1" applyAlignment="1">
      <alignment vertical="center" wrapText="1"/>
    </xf>
    <xf numFmtId="0" fontId="0" fillId="0" borderId="0" xfId="0" applyBorder="1"/>
    <xf numFmtId="0" fontId="2" fillId="3" borderId="0" xfId="2" applyBorder="1" applyAlignment="1"/>
    <xf numFmtId="0" fontId="2" fillId="3" borderId="0" xfId="2" applyBorder="1" applyAlignment="1">
      <alignment wrapText="1"/>
    </xf>
    <xf numFmtId="0" fontId="0" fillId="0" borderId="0" xfId="0" quotePrefix="1" applyBorder="1" applyAlignment="1">
      <alignment wrapText="1"/>
    </xf>
    <xf numFmtId="0" fontId="1" fillId="2" borderId="0" xfId="1" applyBorder="1"/>
    <xf numFmtId="0" fontId="1" fillId="5" borderId="0" xfId="1" applyFill="1" applyBorder="1" applyAlignment="1"/>
    <xf numFmtId="0" fontId="0" fillId="5" borderId="0" xfId="0" applyFill="1" applyBorder="1" applyAlignment="1">
      <alignment wrapText="1"/>
    </xf>
    <xf numFmtId="0" fontId="1" fillId="5" borderId="0" xfId="1" applyFill="1" applyBorder="1" applyAlignment="1">
      <alignment wrapText="1"/>
    </xf>
    <xf numFmtId="0" fontId="0" fillId="5" borderId="0" xfId="0" applyFill="1" applyBorder="1" applyAlignment="1">
      <alignment vertical="center" wrapText="1"/>
    </xf>
    <xf numFmtId="0" fontId="0" fillId="5" borderId="0" xfId="0" applyFill="1" applyBorder="1"/>
    <xf numFmtId="0" fontId="2" fillId="5" borderId="0" xfId="2" applyFill="1" applyBorder="1" applyAlignment="1"/>
    <xf numFmtId="0" fontId="2" fillId="5" borderId="0" xfId="2" applyFill="1" applyBorder="1" applyAlignment="1">
      <alignment wrapText="1"/>
    </xf>
    <xf numFmtId="0" fontId="0" fillId="5" borderId="0" xfId="0" quotePrefix="1" applyFill="1" applyBorder="1" applyAlignment="1">
      <alignment wrapText="1"/>
    </xf>
    <xf numFmtId="0" fontId="1" fillId="5" borderId="0" xfId="1" applyFill="1" applyBorder="1"/>
    <xf numFmtId="0" fontId="4" fillId="0" borderId="2" xfId="0" applyFont="1" applyBorder="1" applyAlignment="1">
      <alignment wrapText="1"/>
    </xf>
    <xf numFmtId="0" fontId="9" fillId="5" borderId="0" xfId="0" applyFont="1" applyFill="1"/>
    <xf numFmtId="0" fontId="13" fillId="0" borderId="0" xfId="0" applyFont="1"/>
    <xf numFmtId="0" fontId="2" fillId="6" borderId="2" xfId="2" applyFill="1" applyBorder="1" applyAlignment="1"/>
    <xf numFmtId="0" fontId="14" fillId="0" borderId="0" xfId="0" applyFont="1"/>
    <xf numFmtId="0" fontId="15" fillId="0" borderId="0" xfId="0" applyFont="1"/>
    <xf numFmtId="0" fontId="2" fillId="6" borderId="3" xfId="2" applyFill="1" applyBorder="1" applyAlignment="1"/>
    <xf numFmtId="0" fontId="2" fillId="6" borderId="4" xfId="2" applyFill="1" applyBorder="1" applyAlignment="1"/>
    <xf numFmtId="0" fontId="0" fillId="0" borderId="1" xfId="0" applyFill="1" applyBorder="1" applyAlignment="1"/>
    <xf numFmtId="0" fontId="10" fillId="0" borderId="0" xfId="0" applyFont="1" applyAlignment="1">
      <alignment wrapText="1"/>
    </xf>
    <xf numFmtId="0" fontId="0" fillId="7" borderId="0" xfId="0" applyFill="1" applyAlignment="1">
      <alignment wrapText="1"/>
    </xf>
    <xf numFmtId="0" fontId="0" fillId="7" borderId="0" xfId="0" applyFill="1" applyAlignment="1"/>
    <xf numFmtId="0" fontId="5" fillId="7" borderId="0" xfId="0" applyFont="1" applyFill="1"/>
    <xf numFmtId="0" fontId="4" fillId="7" borderId="0" xfId="0" applyFont="1" applyFill="1" applyAlignment="1"/>
    <xf numFmtId="0" fontId="1" fillId="7" borderId="0" xfId="1" applyFill="1" applyAlignment="1"/>
    <xf numFmtId="0" fontId="1" fillId="7" borderId="0" xfId="1" applyFill="1" applyAlignment="1">
      <alignment wrapText="1"/>
    </xf>
    <xf numFmtId="0" fontId="0" fillId="7" borderId="0" xfId="0" applyFill="1" applyAlignment="1">
      <alignment vertical="center" wrapText="1"/>
    </xf>
    <xf numFmtId="0" fontId="0" fillId="7" borderId="0" xfId="0" applyFill="1"/>
    <xf numFmtId="0" fontId="2" fillId="7" borderId="2" xfId="2" applyFill="1" applyBorder="1" applyAlignment="1"/>
    <xf numFmtId="0" fontId="2" fillId="7" borderId="0" xfId="2" applyFill="1" applyAlignment="1"/>
    <xf numFmtId="0" fontId="2" fillId="7" borderId="0" xfId="2" applyFill="1" applyAlignment="1">
      <alignment wrapText="1"/>
    </xf>
    <xf numFmtId="0" fontId="0" fillId="7" borderId="0" xfId="0" quotePrefix="1" applyFill="1" applyAlignment="1">
      <alignment wrapText="1"/>
    </xf>
    <xf numFmtId="0" fontId="1" fillId="7" borderId="0" xfId="1" applyFill="1"/>
    <xf numFmtId="0" fontId="14" fillId="0" borderId="0" xfId="0" applyFont="1" applyAlignment="1"/>
    <xf numFmtId="0" fontId="15" fillId="0" borderId="0" xfId="0" applyFont="1" applyAlignment="1"/>
    <xf numFmtId="0" fontId="15" fillId="0" borderId="2" xfId="0" applyFont="1" applyBorder="1"/>
    <xf numFmtId="0" fontId="16" fillId="0" borderId="0" xfId="0" applyFont="1"/>
    <xf numFmtId="0" fontId="14" fillId="0" borderId="2" xfId="0" applyFont="1" applyBorder="1"/>
    <xf numFmtId="0" fontId="0" fillId="8" borderId="0" xfId="0" applyFill="1" applyBorder="1" applyAlignment="1"/>
    <xf numFmtId="0" fontId="14" fillId="8" borderId="0" xfId="0" applyFont="1" applyFill="1" applyAlignment="1"/>
    <xf numFmtId="0" fontId="0" fillId="8" borderId="0" xfId="0" applyFill="1" applyAlignment="1"/>
    <xf numFmtId="0" fontId="0" fillId="8" borderId="0" xfId="0" applyFill="1" applyAlignment="1">
      <alignment wrapText="1"/>
    </xf>
    <xf numFmtId="0" fontId="16" fillId="0" borderId="2" xfId="0" applyFont="1" applyBorder="1"/>
    <xf numFmtId="0" fontId="16" fillId="0" borderId="0" xfId="0" applyFont="1" applyAlignment="1">
      <alignment horizontal="justify" vertical="center"/>
    </xf>
    <xf numFmtId="0" fontId="17" fillId="0" borderId="0" xfId="0" applyFont="1"/>
    <xf numFmtId="0" fontId="0" fillId="0" borderId="3" xfId="0" applyBorder="1" applyAlignment="1"/>
    <xf numFmtId="0" fontId="0" fillId="0" borderId="3" xfId="0" applyBorder="1" applyAlignment="1">
      <alignment wrapText="1"/>
    </xf>
    <xf numFmtId="0" fontId="1" fillId="2" borderId="3" xfId="1" applyBorder="1" applyAlignment="1"/>
    <xf numFmtId="0" fontId="1" fillId="2" borderId="3" xfId="1" applyBorder="1" applyAlignment="1">
      <alignment wrapText="1"/>
    </xf>
    <xf numFmtId="0" fontId="0" fillId="0" borderId="3" xfId="0" applyBorder="1" applyAlignment="1">
      <alignment vertical="center" wrapText="1"/>
    </xf>
    <xf numFmtId="0" fontId="0" fillId="0" borderId="3" xfId="0" applyBorder="1"/>
    <xf numFmtId="0" fontId="2" fillId="3" borderId="3" xfId="2" applyBorder="1" applyAlignment="1"/>
    <xf numFmtId="0" fontId="2" fillId="3" borderId="3" xfId="2" applyBorder="1" applyAlignment="1">
      <alignment wrapText="1"/>
    </xf>
    <xf numFmtId="0" fontId="0" fillId="0" borderId="3" xfId="0" quotePrefix="1" applyBorder="1" applyAlignment="1">
      <alignment wrapText="1"/>
    </xf>
    <xf numFmtId="0" fontId="1" fillId="2" borderId="3" xfId="1" applyBorder="1"/>
  </cellXfs>
  <cellStyles count="3">
    <cellStyle name="Dobre" xfId="1" builtinId="26"/>
    <cellStyle name="Neutralne" xfId="2" builtinId="28"/>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1:F205"/>
  <sheetViews>
    <sheetView workbookViewId="0">
      <selection activeCell="F41" sqref="F41"/>
    </sheetView>
  </sheetViews>
  <sheetFormatPr defaultRowHeight="15" x14ac:dyDescent="0.25"/>
  <sheetData>
    <row r="1" spans="5:6" x14ac:dyDescent="0.25">
      <c r="E1">
        <v>1</v>
      </c>
      <c r="F1">
        <v>8</v>
      </c>
    </row>
    <row r="2" spans="5:6" x14ac:dyDescent="0.25">
      <c r="E2">
        <v>2</v>
      </c>
      <c r="F2">
        <v>16</v>
      </c>
    </row>
    <row r="3" spans="5:6" x14ac:dyDescent="0.25">
      <c r="E3">
        <v>3</v>
      </c>
      <c r="F3">
        <v>24</v>
      </c>
    </row>
    <row r="4" spans="5:6" x14ac:dyDescent="0.25">
      <c r="E4">
        <v>4</v>
      </c>
      <c r="F4">
        <v>32</v>
      </c>
    </row>
    <row r="5" spans="5:6" x14ac:dyDescent="0.25">
      <c r="E5">
        <v>5</v>
      </c>
      <c r="F5">
        <v>40</v>
      </c>
    </row>
    <row r="6" spans="5:6" x14ac:dyDescent="0.25">
      <c r="E6">
        <v>6</v>
      </c>
      <c r="F6">
        <v>48</v>
      </c>
    </row>
    <row r="7" spans="5:6" x14ac:dyDescent="0.25">
      <c r="E7">
        <v>7</v>
      </c>
      <c r="F7">
        <v>56</v>
      </c>
    </row>
    <row r="8" spans="5:6" x14ac:dyDescent="0.25">
      <c r="E8">
        <v>8</v>
      </c>
      <c r="F8">
        <v>64</v>
      </c>
    </row>
    <row r="9" spans="5:6" x14ac:dyDescent="0.25">
      <c r="E9">
        <v>9</v>
      </c>
      <c r="F9">
        <v>72</v>
      </c>
    </row>
    <row r="10" spans="5:6" x14ac:dyDescent="0.25">
      <c r="E10">
        <v>10</v>
      </c>
      <c r="F10">
        <v>80</v>
      </c>
    </row>
    <row r="11" spans="5:6" x14ac:dyDescent="0.25">
      <c r="E11">
        <v>11</v>
      </c>
      <c r="F11">
        <v>88</v>
      </c>
    </row>
    <row r="12" spans="5:6" x14ac:dyDescent="0.25">
      <c r="E12">
        <v>12</v>
      </c>
      <c r="F12">
        <v>96</v>
      </c>
    </row>
    <row r="13" spans="5:6" x14ac:dyDescent="0.25">
      <c r="E13">
        <v>13</v>
      </c>
      <c r="F13">
        <v>104</v>
      </c>
    </row>
    <row r="14" spans="5:6" x14ac:dyDescent="0.25">
      <c r="E14">
        <v>14</v>
      </c>
      <c r="F14">
        <v>112</v>
      </c>
    </row>
    <row r="15" spans="5:6" x14ac:dyDescent="0.25">
      <c r="E15">
        <v>15</v>
      </c>
      <c r="F15">
        <v>120</v>
      </c>
    </row>
    <row r="16" spans="5:6" x14ac:dyDescent="0.25">
      <c r="E16">
        <v>16</v>
      </c>
      <c r="F16">
        <v>128</v>
      </c>
    </row>
    <row r="17" spans="5:6" x14ac:dyDescent="0.25">
      <c r="E17">
        <v>17</v>
      </c>
      <c r="F17">
        <v>136</v>
      </c>
    </row>
    <row r="18" spans="5:6" x14ac:dyDescent="0.25">
      <c r="E18">
        <v>18</v>
      </c>
      <c r="F18">
        <v>144</v>
      </c>
    </row>
    <row r="19" spans="5:6" x14ac:dyDescent="0.25">
      <c r="E19">
        <v>19</v>
      </c>
      <c r="F19">
        <v>152</v>
      </c>
    </row>
    <row r="20" spans="5:6" x14ac:dyDescent="0.25">
      <c r="E20">
        <v>20</v>
      </c>
      <c r="F20">
        <v>160</v>
      </c>
    </row>
    <row r="21" spans="5:6" x14ac:dyDescent="0.25">
      <c r="E21">
        <v>21</v>
      </c>
      <c r="F21">
        <v>168</v>
      </c>
    </row>
    <row r="22" spans="5:6" x14ac:dyDescent="0.25">
      <c r="E22">
        <v>22</v>
      </c>
      <c r="F22">
        <v>176</v>
      </c>
    </row>
    <row r="23" spans="5:6" x14ac:dyDescent="0.25">
      <c r="E23">
        <v>23</v>
      </c>
      <c r="F23">
        <v>184</v>
      </c>
    </row>
    <row r="24" spans="5:6" x14ac:dyDescent="0.25">
      <c r="E24">
        <v>24</v>
      </c>
      <c r="F24">
        <v>192</v>
      </c>
    </row>
    <row r="25" spans="5:6" x14ac:dyDescent="0.25">
      <c r="E25">
        <v>25</v>
      </c>
      <c r="F25">
        <v>200</v>
      </c>
    </row>
    <row r="26" spans="5:6" x14ac:dyDescent="0.25">
      <c r="E26">
        <v>26</v>
      </c>
      <c r="F26">
        <v>208</v>
      </c>
    </row>
    <row r="27" spans="5:6" x14ac:dyDescent="0.25">
      <c r="E27">
        <v>27</v>
      </c>
      <c r="F27">
        <v>216</v>
      </c>
    </row>
    <row r="28" spans="5:6" x14ac:dyDescent="0.25">
      <c r="E28">
        <v>28</v>
      </c>
      <c r="F28">
        <v>224</v>
      </c>
    </row>
    <row r="29" spans="5:6" x14ac:dyDescent="0.25">
      <c r="E29">
        <v>29</v>
      </c>
      <c r="F29">
        <v>232</v>
      </c>
    </row>
    <row r="30" spans="5:6" x14ac:dyDescent="0.25">
      <c r="E30">
        <v>30</v>
      </c>
      <c r="F30">
        <v>240</v>
      </c>
    </row>
    <row r="31" spans="5:6" x14ac:dyDescent="0.25">
      <c r="F31">
        <v>248</v>
      </c>
    </row>
    <row r="32" spans="5:6" x14ac:dyDescent="0.25">
      <c r="F32">
        <v>256</v>
      </c>
    </row>
    <row r="33" spans="6:6" x14ac:dyDescent="0.25">
      <c r="F33">
        <v>264</v>
      </c>
    </row>
    <row r="34" spans="6:6" x14ac:dyDescent="0.25">
      <c r="F34">
        <v>272</v>
      </c>
    </row>
    <row r="35" spans="6:6" x14ac:dyDescent="0.25">
      <c r="F35">
        <v>280</v>
      </c>
    </row>
    <row r="36" spans="6:6" x14ac:dyDescent="0.25">
      <c r="F36">
        <v>288</v>
      </c>
    </row>
    <row r="37" spans="6:6" x14ac:dyDescent="0.25">
      <c r="F37">
        <v>296</v>
      </c>
    </row>
    <row r="38" spans="6:6" x14ac:dyDescent="0.25">
      <c r="F38">
        <v>304</v>
      </c>
    </row>
    <row r="39" spans="6:6" x14ac:dyDescent="0.25">
      <c r="F39">
        <v>312</v>
      </c>
    </row>
    <row r="40" spans="6:6" x14ac:dyDescent="0.25">
      <c r="F40">
        <v>320</v>
      </c>
    </row>
    <row r="41" spans="6:6" x14ac:dyDescent="0.25">
      <c r="F41">
        <v>328</v>
      </c>
    </row>
    <row r="42" spans="6:6" x14ac:dyDescent="0.25">
      <c r="F42">
        <v>336</v>
      </c>
    </row>
    <row r="43" spans="6:6" x14ac:dyDescent="0.25">
      <c r="F43">
        <v>344</v>
      </c>
    </row>
    <row r="44" spans="6:6" x14ac:dyDescent="0.25">
      <c r="F44">
        <v>352</v>
      </c>
    </row>
    <row r="45" spans="6:6" x14ac:dyDescent="0.25">
      <c r="F45">
        <v>360</v>
      </c>
    </row>
    <row r="46" spans="6:6" x14ac:dyDescent="0.25">
      <c r="F46">
        <v>368</v>
      </c>
    </row>
    <row r="47" spans="6:6" x14ac:dyDescent="0.25">
      <c r="F47">
        <v>376</v>
      </c>
    </row>
    <row r="48" spans="6:6" x14ac:dyDescent="0.25">
      <c r="F48">
        <v>384</v>
      </c>
    </row>
    <row r="49" spans="6:6" x14ac:dyDescent="0.25">
      <c r="F49">
        <v>392</v>
      </c>
    </row>
    <row r="50" spans="6:6" x14ac:dyDescent="0.25">
      <c r="F50">
        <v>400</v>
      </c>
    </row>
    <row r="51" spans="6:6" x14ac:dyDescent="0.25">
      <c r="F51">
        <v>408</v>
      </c>
    </row>
    <row r="52" spans="6:6" x14ac:dyDescent="0.25">
      <c r="F52">
        <v>416</v>
      </c>
    </row>
    <row r="53" spans="6:6" x14ac:dyDescent="0.25">
      <c r="F53">
        <v>424</v>
      </c>
    </row>
    <row r="54" spans="6:6" x14ac:dyDescent="0.25">
      <c r="F54">
        <v>432</v>
      </c>
    </row>
    <row r="55" spans="6:6" x14ac:dyDescent="0.25">
      <c r="F55">
        <v>440</v>
      </c>
    </row>
    <row r="56" spans="6:6" x14ac:dyDescent="0.25">
      <c r="F56">
        <v>448</v>
      </c>
    </row>
    <row r="57" spans="6:6" x14ac:dyDescent="0.25">
      <c r="F57">
        <v>456</v>
      </c>
    </row>
    <row r="58" spans="6:6" x14ac:dyDescent="0.25">
      <c r="F58">
        <v>464</v>
      </c>
    </row>
    <row r="59" spans="6:6" x14ac:dyDescent="0.25">
      <c r="F59">
        <v>472</v>
      </c>
    </row>
    <row r="60" spans="6:6" x14ac:dyDescent="0.25">
      <c r="F60">
        <v>480</v>
      </c>
    </row>
    <row r="61" spans="6:6" x14ac:dyDescent="0.25">
      <c r="F61">
        <v>488</v>
      </c>
    </row>
    <row r="62" spans="6:6" x14ac:dyDescent="0.25">
      <c r="F62">
        <v>496</v>
      </c>
    </row>
    <row r="63" spans="6:6" x14ac:dyDescent="0.25">
      <c r="F63">
        <v>504</v>
      </c>
    </row>
    <row r="64" spans="6:6" x14ac:dyDescent="0.25">
      <c r="F64">
        <v>512</v>
      </c>
    </row>
    <row r="65" spans="6:6" x14ac:dyDescent="0.25">
      <c r="F65">
        <v>520</v>
      </c>
    </row>
    <row r="66" spans="6:6" x14ac:dyDescent="0.25">
      <c r="F66">
        <v>528</v>
      </c>
    </row>
    <row r="67" spans="6:6" x14ac:dyDescent="0.25">
      <c r="F67">
        <v>536</v>
      </c>
    </row>
    <row r="68" spans="6:6" x14ac:dyDescent="0.25">
      <c r="F68">
        <v>544</v>
      </c>
    </row>
    <row r="69" spans="6:6" x14ac:dyDescent="0.25">
      <c r="F69">
        <v>552</v>
      </c>
    </row>
    <row r="70" spans="6:6" x14ac:dyDescent="0.25">
      <c r="F70">
        <v>560</v>
      </c>
    </row>
    <row r="71" spans="6:6" x14ac:dyDescent="0.25">
      <c r="F71">
        <v>568</v>
      </c>
    </row>
    <row r="72" spans="6:6" x14ac:dyDescent="0.25">
      <c r="F72">
        <v>576</v>
      </c>
    </row>
    <row r="73" spans="6:6" x14ac:dyDescent="0.25">
      <c r="F73">
        <v>584</v>
      </c>
    </row>
    <row r="74" spans="6:6" x14ac:dyDescent="0.25">
      <c r="F74">
        <v>592</v>
      </c>
    </row>
    <row r="75" spans="6:6" x14ac:dyDescent="0.25">
      <c r="F75">
        <v>600</v>
      </c>
    </row>
    <row r="76" spans="6:6" x14ac:dyDescent="0.25">
      <c r="F76">
        <v>608</v>
      </c>
    </row>
    <row r="77" spans="6:6" x14ac:dyDescent="0.25">
      <c r="F77">
        <v>616</v>
      </c>
    </row>
    <row r="78" spans="6:6" x14ac:dyDescent="0.25">
      <c r="F78">
        <v>624</v>
      </c>
    </row>
    <row r="79" spans="6:6" x14ac:dyDescent="0.25">
      <c r="F79">
        <v>632</v>
      </c>
    </row>
    <row r="80" spans="6:6" x14ac:dyDescent="0.25">
      <c r="F80">
        <v>640</v>
      </c>
    </row>
    <row r="81" spans="6:6" x14ac:dyDescent="0.25">
      <c r="F81">
        <v>648</v>
      </c>
    </row>
    <row r="82" spans="6:6" x14ac:dyDescent="0.25">
      <c r="F82">
        <v>656</v>
      </c>
    </row>
    <row r="83" spans="6:6" x14ac:dyDescent="0.25">
      <c r="F83">
        <v>664</v>
      </c>
    </row>
    <row r="84" spans="6:6" x14ac:dyDescent="0.25">
      <c r="F84">
        <v>672</v>
      </c>
    </row>
    <row r="85" spans="6:6" x14ac:dyDescent="0.25">
      <c r="F85">
        <v>680</v>
      </c>
    </row>
    <row r="86" spans="6:6" x14ac:dyDescent="0.25">
      <c r="F86">
        <v>688</v>
      </c>
    </row>
    <row r="87" spans="6:6" x14ac:dyDescent="0.25">
      <c r="F87">
        <v>696</v>
      </c>
    </row>
    <row r="88" spans="6:6" x14ac:dyDescent="0.25">
      <c r="F88">
        <v>704</v>
      </c>
    </row>
    <row r="89" spans="6:6" x14ac:dyDescent="0.25">
      <c r="F89">
        <v>712</v>
      </c>
    </row>
    <row r="90" spans="6:6" x14ac:dyDescent="0.25">
      <c r="F90">
        <v>720</v>
      </c>
    </row>
    <row r="91" spans="6:6" x14ac:dyDescent="0.25">
      <c r="F91">
        <v>728</v>
      </c>
    </row>
    <row r="92" spans="6:6" x14ac:dyDescent="0.25">
      <c r="F92">
        <v>736</v>
      </c>
    </row>
    <row r="93" spans="6:6" x14ac:dyDescent="0.25">
      <c r="F93">
        <v>744</v>
      </c>
    </row>
    <row r="94" spans="6:6" x14ac:dyDescent="0.25">
      <c r="F94">
        <v>752</v>
      </c>
    </row>
    <row r="95" spans="6:6" x14ac:dyDescent="0.25">
      <c r="F95">
        <v>760</v>
      </c>
    </row>
    <row r="96" spans="6:6" x14ac:dyDescent="0.25">
      <c r="F96">
        <v>768</v>
      </c>
    </row>
    <row r="97" spans="6:6" x14ac:dyDescent="0.25">
      <c r="F97">
        <v>776</v>
      </c>
    </row>
    <row r="98" spans="6:6" x14ac:dyDescent="0.25">
      <c r="F98">
        <v>784</v>
      </c>
    </row>
    <row r="99" spans="6:6" x14ac:dyDescent="0.25">
      <c r="F99">
        <v>792</v>
      </c>
    </row>
    <row r="100" spans="6:6" x14ac:dyDescent="0.25">
      <c r="F100">
        <v>800</v>
      </c>
    </row>
    <row r="101" spans="6:6" x14ac:dyDescent="0.25">
      <c r="F101">
        <v>808</v>
      </c>
    </row>
    <row r="102" spans="6:6" x14ac:dyDescent="0.25">
      <c r="F102">
        <v>816</v>
      </c>
    </row>
    <row r="103" spans="6:6" x14ac:dyDescent="0.25">
      <c r="F103">
        <v>824</v>
      </c>
    </row>
    <row r="104" spans="6:6" x14ac:dyDescent="0.25">
      <c r="F104">
        <v>832</v>
      </c>
    </row>
    <row r="105" spans="6:6" x14ac:dyDescent="0.25">
      <c r="F105">
        <v>840</v>
      </c>
    </row>
    <row r="106" spans="6:6" x14ac:dyDescent="0.25">
      <c r="F106">
        <v>848</v>
      </c>
    </row>
    <row r="107" spans="6:6" x14ac:dyDescent="0.25">
      <c r="F107">
        <v>856</v>
      </c>
    </row>
    <row r="108" spans="6:6" x14ac:dyDescent="0.25">
      <c r="F108">
        <v>864</v>
      </c>
    </row>
    <row r="109" spans="6:6" x14ac:dyDescent="0.25">
      <c r="F109">
        <v>872</v>
      </c>
    </row>
    <row r="110" spans="6:6" x14ac:dyDescent="0.25">
      <c r="F110">
        <v>880</v>
      </c>
    </row>
    <row r="111" spans="6:6" x14ac:dyDescent="0.25">
      <c r="F111">
        <v>888</v>
      </c>
    </row>
    <row r="112" spans="6:6" x14ac:dyDescent="0.25">
      <c r="F112">
        <v>896</v>
      </c>
    </row>
    <row r="113" spans="6:6" x14ac:dyDescent="0.25">
      <c r="F113">
        <v>904</v>
      </c>
    </row>
    <row r="114" spans="6:6" x14ac:dyDescent="0.25">
      <c r="F114">
        <v>912</v>
      </c>
    </row>
    <row r="115" spans="6:6" x14ac:dyDescent="0.25">
      <c r="F115">
        <v>920</v>
      </c>
    </row>
    <row r="116" spans="6:6" x14ac:dyDescent="0.25">
      <c r="F116">
        <v>928</v>
      </c>
    </row>
    <row r="117" spans="6:6" x14ac:dyDescent="0.25">
      <c r="F117">
        <v>936</v>
      </c>
    </row>
    <row r="118" spans="6:6" x14ac:dyDescent="0.25">
      <c r="F118">
        <v>944</v>
      </c>
    </row>
    <row r="119" spans="6:6" x14ac:dyDescent="0.25">
      <c r="F119">
        <v>952</v>
      </c>
    </row>
    <row r="120" spans="6:6" x14ac:dyDescent="0.25">
      <c r="F120">
        <v>960</v>
      </c>
    </row>
    <row r="121" spans="6:6" x14ac:dyDescent="0.25">
      <c r="F121">
        <v>968</v>
      </c>
    </row>
    <row r="122" spans="6:6" x14ac:dyDescent="0.25">
      <c r="F122">
        <v>976</v>
      </c>
    </row>
    <row r="123" spans="6:6" x14ac:dyDescent="0.25">
      <c r="F123">
        <v>984</v>
      </c>
    </row>
    <row r="124" spans="6:6" x14ac:dyDescent="0.25">
      <c r="F124">
        <v>992</v>
      </c>
    </row>
    <row r="125" spans="6:6" x14ac:dyDescent="0.25">
      <c r="F125">
        <v>1000</v>
      </c>
    </row>
    <row r="126" spans="6:6" x14ac:dyDescent="0.25">
      <c r="F126">
        <v>1008</v>
      </c>
    </row>
    <row r="127" spans="6:6" x14ac:dyDescent="0.25">
      <c r="F127">
        <v>1016</v>
      </c>
    </row>
    <row r="128" spans="6:6" x14ac:dyDescent="0.25">
      <c r="F128">
        <v>1024</v>
      </c>
    </row>
    <row r="129" spans="6:6" x14ac:dyDescent="0.25">
      <c r="F129">
        <v>1032</v>
      </c>
    </row>
    <row r="130" spans="6:6" x14ac:dyDescent="0.25">
      <c r="F130">
        <v>1040</v>
      </c>
    </row>
    <row r="131" spans="6:6" x14ac:dyDescent="0.25">
      <c r="F131">
        <v>1048</v>
      </c>
    </row>
    <row r="132" spans="6:6" x14ac:dyDescent="0.25">
      <c r="F132">
        <v>1056</v>
      </c>
    </row>
    <row r="133" spans="6:6" x14ac:dyDescent="0.25">
      <c r="F133">
        <v>1064</v>
      </c>
    </row>
    <row r="134" spans="6:6" x14ac:dyDescent="0.25">
      <c r="F134">
        <v>1072</v>
      </c>
    </row>
    <row r="135" spans="6:6" x14ac:dyDescent="0.25">
      <c r="F135">
        <v>1080</v>
      </c>
    </row>
    <row r="136" spans="6:6" x14ac:dyDescent="0.25">
      <c r="F136">
        <v>1088</v>
      </c>
    </row>
    <row r="137" spans="6:6" x14ac:dyDescent="0.25">
      <c r="F137">
        <v>1096</v>
      </c>
    </row>
    <row r="138" spans="6:6" x14ac:dyDescent="0.25">
      <c r="F138">
        <v>1104</v>
      </c>
    </row>
    <row r="139" spans="6:6" x14ac:dyDescent="0.25">
      <c r="F139">
        <v>1112</v>
      </c>
    </row>
    <row r="140" spans="6:6" x14ac:dyDescent="0.25">
      <c r="F140">
        <v>1120</v>
      </c>
    </row>
    <row r="141" spans="6:6" x14ac:dyDescent="0.25">
      <c r="F141">
        <v>1128</v>
      </c>
    </row>
    <row r="142" spans="6:6" x14ac:dyDescent="0.25">
      <c r="F142">
        <v>1136</v>
      </c>
    </row>
    <row r="143" spans="6:6" x14ac:dyDescent="0.25">
      <c r="F143">
        <v>1144</v>
      </c>
    </row>
    <row r="144" spans="6:6" x14ac:dyDescent="0.25">
      <c r="F144">
        <v>1152</v>
      </c>
    </row>
    <row r="145" spans="6:6" x14ac:dyDescent="0.25">
      <c r="F145">
        <v>1160</v>
      </c>
    </row>
    <row r="146" spans="6:6" x14ac:dyDescent="0.25">
      <c r="F146">
        <v>1168</v>
      </c>
    </row>
    <row r="147" spans="6:6" x14ac:dyDescent="0.25">
      <c r="F147">
        <v>1176</v>
      </c>
    </row>
    <row r="148" spans="6:6" x14ac:dyDescent="0.25">
      <c r="F148">
        <v>1184</v>
      </c>
    </row>
    <row r="149" spans="6:6" x14ac:dyDescent="0.25">
      <c r="F149">
        <v>1192</v>
      </c>
    </row>
    <row r="150" spans="6:6" x14ac:dyDescent="0.25">
      <c r="F150">
        <v>1200</v>
      </c>
    </row>
    <row r="151" spans="6:6" x14ac:dyDescent="0.25">
      <c r="F151">
        <v>1208</v>
      </c>
    </row>
    <row r="152" spans="6:6" x14ac:dyDescent="0.25">
      <c r="F152">
        <v>1216</v>
      </c>
    </row>
    <row r="153" spans="6:6" x14ac:dyDescent="0.25">
      <c r="F153">
        <v>1224</v>
      </c>
    </row>
    <row r="154" spans="6:6" x14ac:dyDescent="0.25">
      <c r="F154">
        <v>1232</v>
      </c>
    </row>
    <row r="155" spans="6:6" x14ac:dyDescent="0.25">
      <c r="F155">
        <v>1240</v>
      </c>
    </row>
    <row r="156" spans="6:6" x14ac:dyDescent="0.25">
      <c r="F156">
        <v>1248</v>
      </c>
    </row>
    <row r="157" spans="6:6" x14ac:dyDescent="0.25">
      <c r="F157">
        <v>1256</v>
      </c>
    </row>
    <row r="158" spans="6:6" x14ac:dyDescent="0.25">
      <c r="F158">
        <v>1264</v>
      </c>
    </row>
    <row r="159" spans="6:6" x14ac:dyDescent="0.25">
      <c r="F159">
        <v>1272</v>
      </c>
    </row>
    <row r="160" spans="6:6" x14ac:dyDescent="0.25">
      <c r="F160">
        <v>1280</v>
      </c>
    </row>
    <row r="161" spans="6:6" x14ac:dyDescent="0.25">
      <c r="F161">
        <v>1288</v>
      </c>
    </row>
    <row r="162" spans="6:6" x14ac:dyDescent="0.25">
      <c r="F162">
        <v>1296</v>
      </c>
    </row>
    <row r="163" spans="6:6" x14ac:dyDescent="0.25">
      <c r="F163">
        <v>1304</v>
      </c>
    </row>
    <row r="164" spans="6:6" x14ac:dyDescent="0.25">
      <c r="F164">
        <v>1312</v>
      </c>
    </row>
    <row r="165" spans="6:6" x14ac:dyDescent="0.25">
      <c r="F165">
        <v>1320</v>
      </c>
    </row>
    <row r="166" spans="6:6" x14ac:dyDescent="0.25">
      <c r="F166">
        <v>1328</v>
      </c>
    </row>
    <row r="167" spans="6:6" x14ac:dyDescent="0.25">
      <c r="F167">
        <v>1336</v>
      </c>
    </row>
    <row r="168" spans="6:6" x14ac:dyDescent="0.25">
      <c r="F168">
        <v>1344</v>
      </c>
    </row>
    <row r="169" spans="6:6" x14ac:dyDescent="0.25">
      <c r="F169">
        <v>1352</v>
      </c>
    </row>
    <row r="170" spans="6:6" x14ac:dyDescent="0.25">
      <c r="F170">
        <v>1360</v>
      </c>
    </row>
    <row r="171" spans="6:6" x14ac:dyDescent="0.25">
      <c r="F171">
        <v>1368</v>
      </c>
    </row>
    <row r="172" spans="6:6" x14ac:dyDescent="0.25">
      <c r="F172">
        <v>1376</v>
      </c>
    </row>
    <row r="173" spans="6:6" x14ac:dyDescent="0.25">
      <c r="F173">
        <v>1384</v>
      </c>
    </row>
    <row r="174" spans="6:6" x14ac:dyDescent="0.25">
      <c r="F174">
        <v>1392</v>
      </c>
    </row>
    <row r="175" spans="6:6" x14ac:dyDescent="0.25">
      <c r="F175">
        <v>1400</v>
      </c>
    </row>
    <row r="176" spans="6:6" x14ac:dyDescent="0.25">
      <c r="F176">
        <v>1408</v>
      </c>
    </row>
    <row r="177" spans="6:6" x14ac:dyDescent="0.25">
      <c r="F177">
        <v>1416</v>
      </c>
    </row>
    <row r="178" spans="6:6" x14ac:dyDescent="0.25">
      <c r="F178">
        <v>1424</v>
      </c>
    </row>
    <row r="179" spans="6:6" x14ac:dyDescent="0.25">
      <c r="F179">
        <v>1432</v>
      </c>
    </row>
    <row r="180" spans="6:6" x14ac:dyDescent="0.25">
      <c r="F180">
        <v>1440</v>
      </c>
    </row>
    <row r="181" spans="6:6" x14ac:dyDescent="0.25">
      <c r="F181">
        <v>1448</v>
      </c>
    </row>
    <row r="182" spans="6:6" x14ac:dyDescent="0.25">
      <c r="F182">
        <v>1456</v>
      </c>
    </row>
    <row r="183" spans="6:6" x14ac:dyDescent="0.25">
      <c r="F183">
        <v>1464</v>
      </c>
    </row>
    <row r="184" spans="6:6" x14ac:dyDescent="0.25">
      <c r="F184">
        <v>1472</v>
      </c>
    </row>
    <row r="185" spans="6:6" x14ac:dyDescent="0.25">
      <c r="F185">
        <v>1480</v>
      </c>
    </row>
    <row r="186" spans="6:6" x14ac:dyDescent="0.25">
      <c r="F186">
        <v>1488</v>
      </c>
    </row>
    <row r="187" spans="6:6" x14ac:dyDescent="0.25">
      <c r="F187">
        <v>1496</v>
      </c>
    </row>
    <row r="188" spans="6:6" x14ac:dyDescent="0.25">
      <c r="F188">
        <v>1504</v>
      </c>
    </row>
    <row r="189" spans="6:6" x14ac:dyDescent="0.25">
      <c r="F189">
        <v>1512</v>
      </c>
    </row>
    <row r="190" spans="6:6" x14ac:dyDescent="0.25">
      <c r="F190">
        <v>1520</v>
      </c>
    </row>
    <row r="191" spans="6:6" x14ac:dyDescent="0.25">
      <c r="F191">
        <v>1528</v>
      </c>
    </row>
    <row r="192" spans="6:6" x14ac:dyDescent="0.25">
      <c r="F192">
        <v>1536</v>
      </c>
    </row>
    <row r="193" spans="6:6" x14ac:dyDescent="0.25">
      <c r="F193">
        <v>1544</v>
      </c>
    </row>
    <row r="194" spans="6:6" x14ac:dyDescent="0.25">
      <c r="F194">
        <v>1552</v>
      </c>
    </row>
    <row r="195" spans="6:6" x14ac:dyDescent="0.25">
      <c r="F195">
        <v>1560</v>
      </c>
    </row>
    <row r="196" spans="6:6" x14ac:dyDescent="0.25">
      <c r="F196">
        <v>1568</v>
      </c>
    </row>
    <row r="197" spans="6:6" x14ac:dyDescent="0.25">
      <c r="F197">
        <v>1576</v>
      </c>
    </row>
    <row r="198" spans="6:6" x14ac:dyDescent="0.25">
      <c r="F198">
        <v>1584</v>
      </c>
    </row>
    <row r="199" spans="6:6" x14ac:dyDescent="0.25">
      <c r="F199">
        <v>1592</v>
      </c>
    </row>
    <row r="200" spans="6:6" x14ac:dyDescent="0.25">
      <c r="F200">
        <v>1600</v>
      </c>
    </row>
    <row r="201" spans="6:6" x14ac:dyDescent="0.25">
      <c r="F201">
        <v>1608</v>
      </c>
    </row>
    <row r="202" spans="6:6" x14ac:dyDescent="0.25">
      <c r="F202">
        <v>1616</v>
      </c>
    </row>
    <row r="203" spans="6:6" x14ac:dyDescent="0.25">
      <c r="F203">
        <v>1624</v>
      </c>
    </row>
    <row r="204" spans="6:6" x14ac:dyDescent="0.25">
      <c r="F204">
        <v>1632</v>
      </c>
    </row>
    <row r="205" spans="6:6" x14ac:dyDescent="0.25">
      <c r="F205">
        <v>1640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A103"/>
  <sheetViews>
    <sheetView tabSelected="1" zoomScale="70" zoomScaleNormal="70" workbookViewId="0">
      <pane xSplit="7" ySplit="1" topLeftCell="CG91" activePane="bottomRight" state="frozen"/>
      <selection pane="topRight" activeCell="G1" sqref="G1"/>
      <selection pane="bottomLeft" activeCell="A2" sqref="A2"/>
      <selection pane="bottomRight" activeCell="CM2" sqref="CM2:CM99"/>
    </sheetView>
  </sheetViews>
  <sheetFormatPr defaultColWidth="12.42578125" defaultRowHeight="54" customHeight="1" x14ac:dyDescent="0.25"/>
  <cols>
    <col min="1" max="1" width="12.42578125" style="3"/>
    <col min="2" max="2" width="21.140625" style="3" customWidth="1"/>
    <col min="3" max="3" width="12.42578125" style="3"/>
    <col min="4" max="4" width="18" style="3" customWidth="1"/>
    <col min="5" max="5" width="35.7109375" style="3" customWidth="1"/>
    <col min="6" max="6" width="18" style="3" customWidth="1"/>
    <col min="7" max="7" width="101" style="3" customWidth="1"/>
    <col min="8" max="8" width="39" style="3" customWidth="1"/>
    <col min="9" max="34" width="12.42578125" style="3"/>
    <col min="35" max="36" width="23.140625" style="3" customWidth="1"/>
    <col min="37" max="48" width="12.42578125" style="3"/>
    <col min="72" max="75" width="12.42578125" style="3"/>
    <col min="78" max="78" width="23.85546875" style="3" customWidth="1"/>
    <col min="79" max="83" width="23.85546875" customWidth="1"/>
    <col min="84" max="84" width="29" style="3" customWidth="1"/>
    <col min="85" max="85" width="21.5703125" style="3" customWidth="1"/>
    <col min="86" max="16384" width="12.42578125" style="3"/>
  </cols>
  <sheetData>
    <row r="1" spans="1:91" ht="54" customHeight="1" x14ac:dyDescent="0.25">
      <c r="B1" s="3" t="s">
        <v>0</v>
      </c>
      <c r="C1" s="3" t="s">
        <v>4</v>
      </c>
      <c r="D1" s="3" t="s">
        <v>5</v>
      </c>
      <c r="E1" s="3" t="s">
        <v>1</v>
      </c>
      <c r="F1" s="3" t="s">
        <v>227</v>
      </c>
      <c r="G1" s="3" t="s">
        <v>2</v>
      </c>
      <c r="H1" s="3" t="s">
        <v>374</v>
      </c>
      <c r="I1" s="10"/>
      <c r="J1" s="10"/>
      <c r="K1" s="10"/>
      <c r="L1" s="10"/>
      <c r="M1" s="10"/>
      <c r="N1" s="10"/>
      <c r="O1" s="10"/>
      <c r="P1" s="10"/>
      <c r="Q1" s="10"/>
      <c r="R1" s="10"/>
      <c r="S1" s="10"/>
      <c r="T1" s="10"/>
      <c r="U1" s="10"/>
      <c r="V1" s="10"/>
      <c r="W1" s="10"/>
      <c r="X1" s="10"/>
      <c r="Y1" s="10"/>
      <c r="Z1" s="10"/>
      <c r="AA1" s="10"/>
      <c r="AB1" s="10"/>
      <c r="AC1" s="10"/>
      <c r="AD1" s="10"/>
      <c r="AE1" s="10"/>
      <c r="AF1" s="10"/>
      <c r="AG1" s="10"/>
      <c r="AH1" s="10"/>
      <c r="AI1" s="2" t="s">
        <v>194</v>
      </c>
      <c r="AJ1" s="2" t="s">
        <v>36</v>
      </c>
      <c r="AK1" s="3" t="s">
        <v>16</v>
      </c>
      <c r="AL1" s="3" t="s">
        <v>23</v>
      </c>
      <c r="AV1" s="3" t="s">
        <v>22</v>
      </c>
      <c r="BZ1" s="2" t="s">
        <v>192</v>
      </c>
      <c r="CF1" s="2" t="s">
        <v>195</v>
      </c>
      <c r="CG1" s="3" t="s">
        <v>153</v>
      </c>
      <c r="CJ1" s="3" t="s">
        <v>193</v>
      </c>
      <c r="CK1" s="3" t="s">
        <v>373</v>
      </c>
    </row>
    <row r="2" spans="1:91" ht="178.5" customHeight="1" x14ac:dyDescent="0.25">
      <c r="A2" s="3">
        <v>1</v>
      </c>
      <c r="B2" s="5" t="s">
        <v>3</v>
      </c>
      <c r="C2" s="5">
        <v>51.174998100000003</v>
      </c>
      <c r="D2" s="5">
        <v>20.749157</v>
      </c>
      <c r="E2" s="3" t="s">
        <v>449</v>
      </c>
      <c r="F2" s="5">
        <v>0</v>
      </c>
      <c r="G2" s="3" t="s">
        <v>6</v>
      </c>
      <c r="I2" s="3" t="s">
        <v>7</v>
      </c>
      <c r="J2" s="6">
        <f>A2</f>
        <v>1</v>
      </c>
      <c r="K2" s="2" t="s">
        <v>9</v>
      </c>
      <c r="L2" s="7">
        <f>A2</f>
        <v>1</v>
      </c>
      <c r="M2" s="8" t="s">
        <v>10</v>
      </c>
      <c r="N2" s="6">
        <f>A2</f>
        <v>1</v>
      </c>
      <c r="O2" s="2" t="s">
        <v>11</v>
      </c>
      <c r="P2" s="6" t="str">
        <f>E2</f>
        <v>Zdobądź Dach Mazowsza</v>
      </c>
      <c r="Q2" s="8" t="s">
        <v>48</v>
      </c>
      <c r="R2" s="2" t="s">
        <v>37</v>
      </c>
      <c r="S2" s="7">
        <f>A2</f>
        <v>1</v>
      </c>
      <c r="T2" s="8" t="s">
        <v>38</v>
      </c>
      <c r="U2" s="6">
        <f>A2</f>
        <v>1</v>
      </c>
      <c r="V2" s="2" t="s">
        <v>12</v>
      </c>
      <c r="W2" s="6">
        <f>A2</f>
        <v>1</v>
      </c>
      <c r="X2" s="2" t="s">
        <v>13</v>
      </c>
      <c r="Y2" s="6" t="str">
        <f>E2</f>
        <v>Zdobądź Dach Mazowsza</v>
      </c>
      <c r="Z2" s="2" t="s">
        <v>49</v>
      </c>
      <c r="AA2" s="6" t="str">
        <f>G2</f>
        <v>Wydaje ci się, że Mazowsze jest płaskie? To się mylisz. 
Góra Altana ma zatrważającą wysokość 408 m.n.p.m i czeka na grupę śmiałków, którzy wspólnie, w zespole międzypokoleniowym zdobędą jej szczyt i przybiją piątkę strażakowi dyżurującemu tam na wieży przeciwpożarowej.</v>
      </c>
      <c r="AB2" s="2" t="s">
        <v>14</v>
      </c>
      <c r="AC2" s="6">
        <f>A2</f>
        <v>1</v>
      </c>
      <c r="AD2" s="54" t="s">
        <v>308</v>
      </c>
      <c r="AE2" s="6">
        <f>A2</f>
        <v>1</v>
      </c>
      <c r="AF2" s="2" t="s">
        <v>15</v>
      </c>
      <c r="AG2" s="6">
        <f>A2</f>
        <v>1</v>
      </c>
      <c r="AH2" t="s">
        <v>8</v>
      </c>
      <c r="AI2" s="9" t="str">
        <f>CONCATENATE(I2,J2,K2,L2,M2,N2,O2,P2,Q2,R2,S2,T2,U2,V2,W2,X2,Y2,Z2,AA2,AB2,AC2,AD2,AE2,AF2,AG2,AH2)</f>
        <v>&lt;!---WYCZYN_1_main--&gt;                    
                    &lt;div class=*@*feat-box*@* id=*@*wyczyn1*@* &gt;
                        &lt;p class=*@*feat-number*@*&gt;#wyczyn1&lt;/p&gt;
                        &lt;h3 class=*@*feat-title*@*&gt;Zdobądź Dach Mazowsza&lt;/h3&gt;
                        &lt;p class=*@*feat-counter*@*&gt; 0 osób wzięło udział&lt;/p&gt;
                    &lt;/div&gt;
    &lt;!--feat pop-up code-----WYCZYN_1_---------------------------------------------------------------------------------&gt;
                    &lt;div class=*@*feat-content*@* id=*@*wyczyn1_content*@*&gt;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class=*@*feat-number*@*&gt;#wyczyn1&lt;/p&gt;
                                &lt;h2 class=*@*feat-title*@*&gt;Zdobądź Dach Mazowsza&lt;/h2&gt;
                                &lt;p class=*@*feat-counter*@*&gt; 0 osób wzięło udział&lt;/p&gt;
                                &lt;p class=*@*feat-description*@*&gt;Wydaje ci się, że Mazowsze jest płaskie? To się mylisz. 
Góra Altana ma zatrważającą wysokość 408 m.n.p.m i czeka na grupę śmiałków, którzy wspólnie, w zespole międzypokoleniowym zdobędą jej szczyt i przybiją piątkę strażakowi dyżurującemu tam na wieży przeciwpożarowej.&lt;/p&gt;
                            &lt;/div&gt;
                            &lt;div class=*@*feat-map-block*@*&gt;
                                &lt;div id=*@*map_wyczyn1*@*&gt;&lt;/div&gt;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WYCZYN_1_main--&gt;</v>
      </c>
      <c r="AJ2" s="17" t="str">
        <f>CONCATENATE(R2,S2,T2,U2,V2,W2,X2,Y2,Z2,AA2,AB2,AC2,AD2,AE2,AF2,AG2,AH2)</f>
        <v xml:space="preserve">                    
    &lt;!--feat pop-up code-----WYCZYN_1_---------------------------------------------------------------------------------&gt;
                    &lt;div class=*@*feat-content*@* id=*@*wyczyn1_content*@*&gt;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class=*@*feat-number*@*&gt;#wyczyn1&lt;/p&gt;
                                &lt;h2 class=*@*feat-title*@*&gt;Zdobądź Dach Mazowsza&lt;/h2&gt;
                                &lt;p class=*@*feat-counter*@*&gt; 0 osób wzięło udział&lt;/p&gt;
                                &lt;p class=*@*feat-description*@*&gt;Wydaje ci się, że Mazowsze jest płaskie? To się mylisz. 
Góra Altana ma zatrważającą wysokość 408 m.n.p.m i czeka na grupę śmiałków, którzy wspólnie, w zespole międzypokoleniowym zdobędą jej szczyt i przybiją piątkę strażakowi dyżurującemu tam na wieży przeciwpożarowej.&lt;/p&gt;
                            &lt;/div&gt;
                            &lt;div class=*@*feat-map-block*@*&gt;
                                &lt;div id=*@*map_wyczyn1*@*&gt;&lt;/div&gt;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WYCZYN_1_main--&gt;</v>
      </c>
      <c r="AK2" s="11" t="str">
        <f>"#wyczyn"&amp;A2&amp;"_content,"</f>
        <v>#wyczyn1_content,</v>
      </c>
      <c r="AL2" s="11" t="str">
        <f>"#map_wyczyn"&amp;A2&amp;","</f>
        <v>#map_wyczyn1,</v>
      </c>
      <c r="AM2" s="2" t="s">
        <v>17</v>
      </c>
      <c r="AN2" s="6" t="str">
        <f>A2&amp;"'"</f>
        <v>1'</v>
      </c>
      <c r="AO2" s="12" t="s">
        <v>18</v>
      </c>
      <c r="AP2" s="6">
        <f>A2</f>
        <v>1</v>
      </c>
      <c r="AQ2" s="2" t="s">
        <v>19</v>
      </c>
      <c r="AR2" s="6">
        <f>A2</f>
        <v>1</v>
      </c>
      <c r="AS2" s="2" t="s">
        <v>20</v>
      </c>
      <c r="AT2" s="6">
        <f>A2</f>
        <v>1</v>
      </c>
      <c r="AU2" s="2" t="s">
        <v>21</v>
      </c>
      <c r="AV2" s="9" t="str">
        <f>CONCATENATE(AM2,AN2,AO2,AP2,AQ2,AR2,AS2,AT2,AU2)</f>
        <v xml:space="preserve">    $('#wyczyn1').click(function() {
        document.querySelector('.bg-modal').style.display = 'block';
        document.querySelector('#wyczyn1_content').style.display = 'block';
        document.querySelector('#wyczyn1_content').style.position = 'fixed';
    });
    /*Closing the pop-up with feat-description*/
        $('.popup-close-arrow').click(function() {
        document.querySelector('.bg-modal').style.display = 'none';
        document.querySelector('#wyczyn1_content').style.display = 'none';
    });</v>
      </c>
      <c r="AW2" s="2" t="s">
        <v>32</v>
      </c>
      <c r="AX2" s="13">
        <f>A2</f>
        <v>1</v>
      </c>
      <c r="AY2" s="2" t="s">
        <v>24</v>
      </c>
      <c r="AZ2" s="13">
        <f>A2</f>
        <v>1</v>
      </c>
      <c r="BA2" t="s">
        <v>25</v>
      </c>
      <c r="BB2" s="13">
        <f>C2</f>
        <v>51.174998100000003</v>
      </c>
      <c r="BC2" t="s">
        <v>26</v>
      </c>
      <c r="BD2" s="13">
        <f>D2</f>
        <v>20.749157</v>
      </c>
      <c r="BE2" s="2" t="s">
        <v>182</v>
      </c>
      <c r="BF2" s="13">
        <f>A2</f>
        <v>1</v>
      </c>
      <c r="BG2" s="2" t="s">
        <v>27</v>
      </c>
      <c r="BH2" s="13">
        <f>A2</f>
        <v>1</v>
      </c>
      <c r="BI2" t="s">
        <v>28</v>
      </c>
      <c r="BJ2" s="13">
        <f>A2</f>
        <v>1</v>
      </c>
      <c r="BK2" s="2" t="s">
        <v>29</v>
      </c>
      <c r="BL2" s="13">
        <f>A2</f>
        <v>1</v>
      </c>
      <c r="BM2" s="2" t="s">
        <v>50</v>
      </c>
      <c r="BN2" s="2">
        <f>C2</f>
        <v>51.174998100000003</v>
      </c>
      <c r="BO2" s="2" t="s">
        <v>26</v>
      </c>
      <c r="BP2" s="2">
        <f>D2</f>
        <v>20.749157</v>
      </c>
      <c r="BQ2" s="2" t="s">
        <v>181</v>
      </c>
      <c r="BR2" s="13">
        <f>A2</f>
        <v>1</v>
      </c>
      <c r="BS2" t="s">
        <v>30</v>
      </c>
      <c r="BT2" s="13">
        <f>A2</f>
        <v>1</v>
      </c>
      <c r="BU2" s="2" t="s">
        <v>31</v>
      </c>
      <c r="BV2" s="13"/>
      <c r="BW2"/>
      <c r="BX2" s="13"/>
      <c r="BZ2" s="9" t="str">
        <f>CONCATENATE(AW2,AX2,AY2,AZ2,BA2,BB2,BC2,BD2,BE2,BF2,BG2,BH2,BI2,BJ2,BK2,BL2,BM2,BN2,BO2,BP2,BQ2,BR2,BS2,BT2,BU2)</f>
        <v xml:space="preserve">//----------------------------------------------------------------------------------------------------------------------------------------------------------------------------
                //Markers for WYCZYN_1
                //marker for main page
                addMarker_w1_main({coords:{lat:51,1749981, lng:20,749157}, iconImage:'http://nieodlegla.pl/files/marker.svg', });
                function addMarker_w1_main(props) {var marker = new google.maps.Marker({ position:props.coords, map:map, }); if(props.iconImage){marker.setIcon(props.iconImage);}
                                                  google.maps.event.addListener(marker, "click", function() { document.querySelector('.bg-modal').style.display = 'block';         document.querySelector('#wyczyn1_content').style.display = 'block'; document.querySelector('#wyczyn1_content').style.position = 'fixed';});
                                                  };
                //Marker for pop-up
                addMarker_w1({coords:{lat:51,1749981, lng:20,749157}, iconImage:'http://nieodlegla.pl/files/pin.svg', });
                function addMarker_w1(props) {var marker = new google.maps.Marker({ position:props.coords, map:map_wyczyn1, }); if(props.iconImage){marker.setIcon(props.iconImage);}};
                //----------------------------------------------------------------------------------------------------------------------------------------------------------------------------
</v>
      </c>
      <c r="CA2" t="s">
        <v>33</v>
      </c>
      <c r="CB2" s="13">
        <f>A2</f>
        <v>1</v>
      </c>
      <c r="CC2" t="s">
        <v>34</v>
      </c>
      <c r="CD2" s="13" t="str">
        <f>A2&amp;"'"</f>
        <v>1'</v>
      </c>
      <c r="CE2" t="s">
        <v>35</v>
      </c>
      <c r="CF2" s="9" t="str">
        <f>CONCATENATE(CA2,CB2,CC2,CD2,CE2,)</f>
        <v>var map_wyczyn1 = new google.maps.Map(document.getElementById('map_wyczyn1'), optionsFeatPopup);</v>
      </c>
      <c r="CG2" s="2" t="s">
        <v>32</v>
      </c>
      <c r="CH2" s="6">
        <f>A2</f>
        <v>1</v>
      </c>
      <c r="CI2" s="2" t="s">
        <v>154</v>
      </c>
      <c r="CJ2" s="9" t="str">
        <f>CONCATENATE(CG2,CH2,CI2,BL2,BM2,BN2,BO2,BP2,BQ2,BR2,BS2,BT2,BU2)</f>
        <v xml:space="preserve">//----------------------------------------------------------------------------------------------------------------------------------------------------------------------------
                //Markers for WYCZYN_1                //Marker for pop-up
                addMarker_w1({coords:{lat:51,1749981, lng:20,749157}, iconImage:'http://nieodlegla.pl/files/pin.svg', });
                function addMarker_w1(props) {var marker = new google.maps.Marker({ position:props.coords, map:map_wyczyn1, }); if(props.iconImage){marker.setIcon(props.iconImage);}};
                //----------------------------------------------------------------------------------------------------------------------------------------------------------------------------
</v>
      </c>
      <c r="CK2" s="2" t="str">
        <f>"{
    *@*displayName*@*: *@*#wyczyn"&amp;A2&amp;"*@*,
    *@*title*@*: *@*"&amp;E2&amp;"*@*,
    *@*contestants*@*: "&amp;F2&amp;",
    *@*lat*@*: "&amp;C2&amp;",
    *@*lng*@*: "&amp;D2&amp;",
    *@*description*@*: *@*"</f>
        <v>{
    *@*displayName*@*: *@*#wyczyn1*@*,
    *@*title*@*: *@*Zdobądź Dach Mazowsza*@*,
    *@*contestants*@*: 0,
    *@*lat*@*: 51.1749981,
    *@*lng*@*: 20.749157,
    *@*description*@*: *@*</v>
      </c>
      <c r="CL2" s="2" t="str">
        <f>"*@*,
    *@*author*@*: *@*"&amp;H2&amp;"*@*
  },"</f>
        <v>*@*,
    *@*author*@*: *@**@*
  },</v>
      </c>
      <c r="CM2" s="11" t="str">
        <f>CONCATENATE(CK2,G2,CL2)</f>
        <v>{
    *@*displayName*@*: *@*#wyczyn1*@*,
    *@*title*@*: *@*Zdobądź Dach Mazowsza*@*,
    *@*contestants*@*: 0,
    *@*lat*@*: 51.1749981,
    *@*lng*@*: 20.749157,
    *@*description*@*: *@*Wydaje ci się, że Mazowsze jest płaskie? To się mylisz. 
Góra Altana ma zatrważającą wysokość 408 m.n.p.m i czeka na grupę śmiałków, którzy wspólnie, w zespole międzypokoleniowym zdobędą jej szczyt i przybiją piątkę strażakowi dyżurującemu tam na wieży przeciwpożarowej.*@*,
    *@*author*@*: *@**@*
  },</v>
      </c>
    </row>
    <row r="3" spans="1:91" ht="54" customHeight="1" thickBot="1" x14ac:dyDescent="0.3">
      <c r="A3" s="3">
        <v>2</v>
      </c>
      <c r="B3" s="1" t="s">
        <v>39</v>
      </c>
      <c r="C3" s="1">
        <v>49.285541000000002</v>
      </c>
      <c r="D3" s="1">
        <v>19.988573299999999</v>
      </c>
      <c r="E3" s="14" t="s">
        <v>42</v>
      </c>
      <c r="F3" s="14">
        <v>3</v>
      </c>
      <c r="G3" s="1" t="s">
        <v>47</v>
      </c>
      <c r="H3" s="1"/>
      <c r="I3" s="3" t="s">
        <v>7</v>
      </c>
      <c r="J3" s="6">
        <f t="shared" ref="J3:J6" si="0">A3</f>
        <v>2</v>
      </c>
      <c r="K3" s="2" t="s">
        <v>9</v>
      </c>
      <c r="L3" s="7">
        <f t="shared" ref="L3:L6" si="1">A3</f>
        <v>2</v>
      </c>
      <c r="M3" s="8" t="s">
        <v>10</v>
      </c>
      <c r="N3" s="6">
        <f t="shared" ref="N3:N6" si="2">A3</f>
        <v>2</v>
      </c>
      <c r="O3" s="2" t="s">
        <v>11</v>
      </c>
      <c r="P3" s="6" t="str">
        <f t="shared" ref="P3:P6" si="3">E3</f>
        <v xml:space="preserve">Dotrzyj do najniższego punktu w Tatrach </v>
      </c>
      <c r="Q3" s="8" t="s">
        <v>48</v>
      </c>
      <c r="R3" s="2" t="s">
        <v>37</v>
      </c>
      <c r="S3" s="7">
        <f t="shared" ref="S3:S6" si="4">A3</f>
        <v>2</v>
      </c>
      <c r="T3" s="8" t="s">
        <v>38</v>
      </c>
      <c r="U3" s="6">
        <f t="shared" ref="U3:U6" si="5">A3</f>
        <v>2</v>
      </c>
      <c r="V3" s="2" t="s">
        <v>12</v>
      </c>
      <c r="W3" s="6">
        <f t="shared" ref="W3:W6" si="6">A3</f>
        <v>2</v>
      </c>
      <c r="X3" s="2" t="s">
        <v>13</v>
      </c>
      <c r="Y3" s="6" t="str">
        <f t="shared" ref="Y3:Y6" si="7">E3</f>
        <v xml:space="preserve">Dotrzyj do najniższego punktu w Tatrach </v>
      </c>
      <c r="Z3" s="2" t="s">
        <v>49</v>
      </c>
      <c r="AA3" s="6" t="str">
        <f t="shared" ref="AA3:AA6" si="8">G3</f>
        <v xml:space="preserve">Byłeś/łaś już na Rysach? Wspaniale. Podejmij nowe wyzwanie - do zdobycia czeka najniżej położony punkt w Tatrach. Znajdziesz go na wysokości 905,8 m n.p.m., na szosie im. Oswalda Balcera w Jaszczurówce naprzeciwko kaplicy projektu Stanisława Witkiewicza. Proponujemy dotrzeć tam rowerem. </v>
      </c>
      <c r="AB3" s="2" t="s">
        <v>14</v>
      </c>
      <c r="AC3" s="6">
        <f t="shared" ref="AC3:AC6" si="9">A3</f>
        <v>2</v>
      </c>
      <c r="AD3" s="54" t="s">
        <v>308</v>
      </c>
      <c r="AE3" s="6">
        <f t="shared" ref="AE3:AE6" si="10">A3</f>
        <v>2</v>
      </c>
      <c r="AF3" s="2" t="s">
        <v>15</v>
      </c>
      <c r="AG3" s="6">
        <f t="shared" ref="AG3:AG6" si="11">A3</f>
        <v>2</v>
      </c>
      <c r="AH3" t="s">
        <v>8</v>
      </c>
      <c r="AI3" s="9" t="str">
        <f t="shared" ref="AI3:AI47" si="12">CONCATENATE(I3,J3,K3,L3,M3,N3,O3,P3,Q3,R3,S3,T3,U3,V3,W3,X3,Y3,Z3,AA3,AB3,AC3,AD3,AE3,AF3,AG3,AH3)</f>
        <v>&lt;!---WYCZYN_2_main--&gt;                    
                    &lt;div class=*@*feat-box*@* id=*@*wyczyn2*@* &gt;
                        &lt;p class=*@*feat-number*@*&gt;#wyczyn2&lt;/p&gt;
                        &lt;h3 class=*@*feat-title*@*&gt;Dotrzyj do najniższego punktu w Tatrach &lt;/h3&gt;
                        &lt;p class=*@*feat-counter*@*&gt; 0 osób wzięło udział&lt;/p&gt;
                    &lt;/div&gt;
    &lt;!--feat pop-up code-----WYCZYN_2_---------------------------------------------------------------------------------&gt;
                    &lt;div class=*@*feat-content*@* id=*@*wyczyn2_content*@*&gt;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class=*@*feat-number*@*&gt;#wyczyn2&lt;/p&gt;
                                &lt;h2 class=*@*feat-title*@*&gt;Dotrzyj do najniższego punktu w Tatrach &lt;/h2&gt;
                                &lt;p class=*@*feat-counter*@*&gt; 0 osób wzięło udział&lt;/p&gt;
                                &lt;p class=*@*feat-description*@*&gt;Byłeś/łaś już na Rysach? Wspaniale. Podejmij nowe wyzwanie - do zdobycia czeka najniżej położony punkt w Tatrach. Znajdziesz go na wysokości 905,8 m n.p.m., na szosie im. Oswalda Balcera w Jaszczurówce naprzeciwko kaplicy projektu Stanisława Witkiewicza. Proponujemy dotrzeć tam rowerem. &lt;/p&gt;
                            &lt;/div&gt;
                            &lt;div class=*@*feat-map-block*@*&gt;
                                &lt;div id=*@*map_wyczyn2*@*&gt;&lt;/div&gt;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WYCZYN_2_main--&gt;</v>
      </c>
      <c r="AJ3" s="17" t="str">
        <f t="shared" ref="AJ3:AJ13" si="13">CONCATENATE(R3,S3,T3,U3,V3,W3,X3,Y3,Z3,AA3,AB3,AC3,AD3,AE3,AF3,AG3,AH3)</f>
        <v xml:space="preserve">                    
    &lt;!--feat pop-up code-----WYCZYN_2_---------------------------------------------------------------------------------&gt;
                    &lt;div class=*@*feat-content*@* id=*@*wyczyn2_content*@*&gt;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class=*@*feat-number*@*&gt;#wyczyn2&lt;/p&gt;
                                &lt;h2 class=*@*feat-title*@*&gt;Dotrzyj do najniższego punktu w Tatrach &lt;/h2&gt;
                                &lt;p class=*@*feat-counter*@*&gt; 0 osób wzięło udział&lt;/p&gt;
                                &lt;p class=*@*feat-description*@*&gt;Byłeś/łaś już na Rysach? Wspaniale. Podejmij nowe wyzwanie - do zdobycia czeka najniżej położony punkt w Tatrach. Znajdziesz go na wysokości 905,8 m n.p.m., na szosie im. Oswalda Balcera w Jaszczurówce naprzeciwko kaplicy projektu Stanisława Witkiewicza. Proponujemy dotrzeć tam rowerem. &lt;/p&gt;
                            &lt;/div&gt;
                            &lt;div class=*@*feat-map-block*@*&gt;
                                &lt;div id=*@*map_wyczyn2*@*&gt;&lt;/div&gt;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WYCZYN_2_main--&gt;</v>
      </c>
      <c r="AK3" s="11" t="str">
        <f t="shared" ref="AK3:AK13" si="14">"#wyczyn"&amp;A3&amp;"_content,"</f>
        <v>#wyczyn2_content,</v>
      </c>
      <c r="AL3" s="11" t="str">
        <f t="shared" ref="AL3:AL13" si="15">"#map_wyczyn"&amp;A3&amp;","</f>
        <v>#map_wyczyn2,</v>
      </c>
      <c r="AM3" s="2" t="s">
        <v>17</v>
      </c>
      <c r="AN3" s="6" t="str">
        <f t="shared" ref="AN3:AN13" si="16">A3&amp;"'"</f>
        <v>2'</v>
      </c>
      <c r="AO3" s="12" t="s">
        <v>18</v>
      </c>
      <c r="AP3" s="6">
        <f t="shared" ref="AP3:AP13" si="17">A3</f>
        <v>2</v>
      </c>
      <c r="AQ3" s="2" t="s">
        <v>19</v>
      </c>
      <c r="AR3" s="6">
        <f t="shared" ref="AR3:AR13" si="18">A3</f>
        <v>2</v>
      </c>
      <c r="AS3" s="2" t="s">
        <v>20</v>
      </c>
      <c r="AT3" s="6">
        <f t="shared" ref="AT3:AT13" si="19">A3</f>
        <v>2</v>
      </c>
      <c r="AU3" s="2" t="s">
        <v>21</v>
      </c>
      <c r="AV3" s="9" t="str">
        <f t="shared" ref="AV3:AV13" si="20">CONCATENATE(AM3,AN3,AO3,AP3,AQ3,AR3,AS3,AT3,AU3)</f>
        <v xml:space="preserve">    $('#wyczyn2').click(function() {
        document.querySelector('.bg-modal').style.display = 'block';
        document.querySelector('#wyczyn2_content').style.display = 'block';
        document.querySelector('#wyczyn2_content').style.position = 'fixed';
    });
    /*Closing the pop-up with feat-description*/
        $('.popup-close-arrow').click(function() {
        document.querySelector('.bg-modal').style.display = 'none';
        document.querySelector('#wyczyn2_content').style.display = 'none';
    });</v>
      </c>
      <c r="AW3" s="2" t="s">
        <v>32</v>
      </c>
      <c r="AX3" s="13">
        <f t="shared" ref="AX3:AX13" si="21">A3</f>
        <v>2</v>
      </c>
      <c r="AY3" s="2" t="s">
        <v>24</v>
      </c>
      <c r="AZ3" s="13">
        <f t="shared" ref="AZ3:AZ13" si="22">A3</f>
        <v>2</v>
      </c>
      <c r="BA3" t="s">
        <v>25</v>
      </c>
      <c r="BB3" s="13">
        <f t="shared" ref="BB3:BB13" si="23">C3</f>
        <v>49.285541000000002</v>
      </c>
      <c r="BC3" t="s">
        <v>26</v>
      </c>
      <c r="BD3" s="13">
        <f t="shared" ref="BD3:BD13" si="24">D3</f>
        <v>19.988573299999999</v>
      </c>
      <c r="BE3" s="2" t="s">
        <v>182</v>
      </c>
      <c r="BF3" s="13">
        <f t="shared" ref="BF3:BF13" si="25">A3</f>
        <v>2</v>
      </c>
      <c r="BG3" s="2" t="s">
        <v>27</v>
      </c>
      <c r="BH3" s="13">
        <f t="shared" ref="BH3:BH13" si="26">A3</f>
        <v>2</v>
      </c>
      <c r="BI3" t="s">
        <v>28</v>
      </c>
      <c r="BJ3" s="13">
        <f t="shared" ref="BJ3:BJ13" si="27">A3</f>
        <v>2</v>
      </c>
      <c r="BK3" s="2" t="s">
        <v>29</v>
      </c>
      <c r="BL3" s="13">
        <f t="shared" ref="BL3:BL13" si="28">A3</f>
        <v>2</v>
      </c>
      <c r="BM3" s="2" t="s">
        <v>50</v>
      </c>
      <c r="BN3" s="2">
        <f t="shared" ref="BN3:BN13" si="29">C3</f>
        <v>49.285541000000002</v>
      </c>
      <c r="BO3" s="2" t="s">
        <v>26</v>
      </c>
      <c r="BP3" s="2">
        <f t="shared" ref="BP3:BP13" si="30">D3</f>
        <v>19.988573299999999</v>
      </c>
      <c r="BQ3" s="2" t="s">
        <v>181</v>
      </c>
      <c r="BR3" s="13">
        <f t="shared" ref="BR3:BR13" si="31">A3</f>
        <v>2</v>
      </c>
      <c r="BS3" t="s">
        <v>30</v>
      </c>
      <c r="BT3" s="13">
        <f t="shared" ref="BT3:BT13" si="32">A3</f>
        <v>2</v>
      </c>
      <c r="BU3" s="2" t="s">
        <v>31</v>
      </c>
      <c r="BV3" s="13"/>
      <c r="BW3"/>
      <c r="BX3" s="13"/>
      <c r="BZ3" s="9" t="str">
        <f t="shared" ref="BZ3:BZ13" si="33">CONCATENATE(AW3,AX3,AY3,AZ3,BA3,BB3,BC3,BD3,BE3,BF3,BG3,BH3,BI3,BJ3,BK3,BL3,BM3,BN3,BO3,BP3,BQ3,BR3,BS3,BT3,BU3)</f>
        <v xml:space="preserve">//----------------------------------------------------------------------------------------------------------------------------------------------------------------------------
                //Markers for WYCZYN_2
                //marker for main page
                addMarker_w2_main({coords:{lat:49,285541, lng:19,9885733}, iconImage:'http://nieodlegla.pl/files/marker.svg', });
                function addMarker_w2_main(props) {var marker = new google.maps.Marker({ position:props.coords, map:map, }); if(props.iconImage){marker.setIcon(props.iconImage);}
                                                  google.maps.event.addListener(marker, "click", function() { document.querySelector('.bg-modal').style.display = 'block';         document.querySelector('#wyczyn2_content').style.display = 'block'; document.querySelector('#wyczyn2_content').style.position = 'fixed';});
                                                  };
                //Marker for pop-up
                addMarker_w2({coords:{lat:49,285541, lng:19,9885733}, iconImage:'http://nieodlegla.pl/files/pin.svg', });
                function addMarker_w2(props) {var marker = new google.maps.Marker({ position:props.coords, map:map_wyczyn2, }); if(props.iconImage){marker.setIcon(props.iconImage);}};
                //----------------------------------------------------------------------------------------------------------------------------------------------------------------------------
</v>
      </c>
      <c r="CA3" t="s">
        <v>33</v>
      </c>
      <c r="CB3" s="13">
        <f t="shared" ref="CB3:CB13" si="34">A3</f>
        <v>2</v>
      </c>
      <c r="CC3" t="s">
        <v>34</v>
      </c>
      <c r="CD3" s="13" t="str">
        <f t="shared" ref="CD3:CD13" si="35">A3&amp;"'"</f>
        <v>2'</v>
      </c>
      <c r="CE3" t="s">
        <v>35</v>
      </c>
      <c r="CF3" s="9" t="str">
        <f t="shared" ref="CF3:CF13" si="36">CONCATENATE(CA3,CB3,CC3,CD3,CE3,)</f>
        <v>var map_wyczyn2 = new google.maps.Map(document.getElementById('map_wyczyn2'), optionsFeatPopup);</v>
      </c>
      <c r="CG3" s="2" t="s">
        <v>32</v>
      </c>
      <c r="CH3" s="6">
        <f t="shared" ref="CH3:CH47" si="37">A3</f>
        <v>2</v>
      </c>
      <c r="CI3" s="2" t="s">
        <v>154</v>
      </c>
      <c r="CJ3" s="9" t="str">
        <f t="shared" ref="CJ3:CJ47" si="38">CONCATENATE(CG3,CH3,CI3,BL3,BM3,BN3,BO3,BP3,BQ3,BR3,BS3,BT3,BU3)</f>
        <v xml:space="preserve">//----------------------------------------------------------------------------------------------------------------------------------------------------------------------------
                //Markers for WYCZYN_2                //Marker for pop-up
                addMarker_w2({coords:{lat:49,285541, lng:19,9885733}, iconImage:'http://nieodlegla.pl/files/pin.svg', });
                function addMarker_w2(props) {var marker = new google.maps.Marker({ position:props.coords, map:map_wyczyn2, }); if(props.iconImage){marker.setIcon(props.iconImage);}};
                //----------------------------------------------------------------------------------------------------------------------------------------------------------------------------
</v>
      </c>
      <c r="CK3" s="2" t="str">
        <f t="shared" ref="CK3:CK66" si="39">"{
    *@*displayName*@*: *@*#wyczyn"&amp;A3&amp;"*@*,
    *@*title*@*: *@*"&amp;E3&amp;"*@*,
    *@*contestants*@*: "&amp;F3&amp;",
    *@*lat*@*: "&amp;C3&amp;",
    *@*lng*@*: "&amp;D3&amp;",
    *@*description*@*: *@*"</f>
        <v>{
    *@*displayName*@*: *@*#wyczyn2*@*,
    *@*title*@*: *@*Dotrzyj do najniższego punktu w Tatrach *@*,
    *@*contestants*@*: 3,
    *@*lat*@*: 49.285541,
    *@*lng*@*: 19.9885733,
    *@*description*@*: *@*</v>
      </c>
      <c r="CL3" s="2" t="str">
        <f t="shared" ref="CL3:CL66" si="40">"*@*,
    *@*author*@*: *@*"&amp;H3&amp;"*@*
  },"</f>
        <v>*@*,
    *@*author*@*: *@**@*
  },</v>
      </c>
      <c r="CM3" s="11" t="str">
        <f t="shared" ref="CM3:CM66" si="41">CONCATENATE(CK3,G3,CL3)</f>
        <v>{
    *@*displayName*@*: *@*#wyczyn2*@*,
    *@*title*@*: *@*Dotrzyj do najniższego punktu w Tatrach *@*,
    *@*contestants*@*: 3,
    *@*lat*@*: 49.285541,
    *@*lng*@*: 19.9885733,
    *@*description*@*: *@*Byłeś/łaś już na Rysach? Wspaniale. Podejmij nowe wyzwanie - do zdobycia czeka najniżej położony punkt w Tatrach. Znajdziesz go na wysokości 905,8 m n.p.m., na szosie im. Oswalda Balcera w Jaszczurówce naprzeciwko kaplicy projektu Stanisława Witkiewicza. Proponujemy dotrzeć tam rowerem. *@*,
    *@*author*@*: *@**@*
  },</v>
      </c>
    </row>
    <row r="4" spans="1:91" s="21" customFormat="1" ht="54" customHeight="1" thickBot="1" x14ac:dyDescent="0.3">
      <c r="A4" s="20">
        <v>3</v>
      </c>
      <c r="B4" s="21" t="s">
        <v>40</v>
      </c>
      <c r="C4" s="21">
        <v>53.866657099999998</v>
      </c>
      <c r="D4" s="21">
        <v>22.993988300000002</v>
      </c>
      <c r="E4" s="22" t="s">
        <v>43</v>
      </c>
      <c r="F4" s="22">
        <v>2</v>
      </c>
      <c r="G4" s="71" t="s">
        <v>155</v>
      </c>
      <c r="H4" s="71"/>
      <c r="I4" s="21" t="s">
        <v>7</v>
      </c>
      <c r="J4" s="24">
        <f t="shared" si="0"/>
        <v>3</v>
      </c>
      <c r="K4" s="25" t="s">
        <v>9</v>
      </c>
      <c r="L4" s="26">
        <f t="shared" si="1"/>
        <v>3</v>
      </c>
      <c r="M4" s="27" t="s">
        <v>10</v>
      </c>
      <c r="N4" s="24">
        <f t="shared" si="2"/>
        <v>3</v>
      </c>
      <c r="O4" s="25" t="s">
        <v>11</v>
      </c>
      <c r="P4" s="24" t="str">
        <f t="shared" si="3"/>
        <v>Przepłyń najkrótszą rzekę</v>
      </c>
      <c r="Q4" s="27" t="s">
        <v>48</v>
      </c>
      <c r="R4" s="25" t="s">
        <v>37</v>
      </c>
      <c r="S4" s="26">
        <f t="shared" si="4"/>
        <v>3</v>
      </c>
      <c r="T4" s="27" t="s">
        <v>38</v>
      </c>
      <c r="U4" s="24">
        <f t="shared" si="5"/>
        <v>3</v>
      </c>
      <c r="V4" s="25" t="s">
        <v>12</v>
      </c>
      <c r="W4" s="24">
        <f t="shared" si="6"/>
        <v>3</v>
      </c>
      <c r="X4" s="25" t="s">
        <v>13</v>
      </c>
      <c r="Y4" s="24" t="str">
        <f t="shared" si="7"/>
        <v>Przepłyń najkrótszą rzekę</v>
      </c>
      <c r="Z4" s="25" t="s">
        <v>49</v>
      </c>
      <c r="AA4" s="24" t="str">
        <f t="shared" si="8"/>
        <v>Daj się ponieść - przepłyń wpław najkrótszą (550 metrów)  rzekę w Polsce. Klonowicę zwaną również Cichą Rzeczką znajdziesz nieopodal Augustowa - łączy jezioro Białe z jeziorem Necko. 
Z wodą nie ma żartów - pamiętaj o asekuracji.</v>
      </c>
      <c r="AB4" s="25" t="s">
        <v>14</v>
      </c>
      <c r="AC4" s="24">
        <f t="shared" si="9"/>
        <v>3</v>
      </c>
      <c r="AD4" s="54" t="s">
        <v>308</v>
      </c>
      <c r="AE4" s="24">
        <f t="shared" si="10"/>
        <v>3</v>
      </c>
      <c r="AF4" s="25" t="s">
        <v>15</v>
      </c>
      <c r="AG4" s="24">
        <f t="shared" si="11"/>
        <v>3</v>
      </c>
      <c r="AH4" s="28" t="s">
        <v>8</v>
      </c>
      <c r="AI4" s="29" t="str">
        <f t="shared" si="12"/>
        <v>&lt;!---WYCZYN_3_main--&gt;                    
                    &lt;div class=*@*feat-box*@* id=*@*wyczyn3*@* &gt;
                        &lt;p class=*@*feat-number*@*&gt;#wyczyn3&lt;/p&gt;
                        &lt;h3 class=*@*feat-title*@*&gt;Przepłyń najkrótszą rzekę&lt;/h3&gt;
                        &lt;p class=*@*feat-counter*@*&gt; 0 osób wzięło udział&lt;/p&gt;
                    &lt;/div&gt;
    &lt;!--feat pop-up code-----WYCZYN_3_---------------------------------------------------------------------------------&gt;
                    &lt;div class=*@*feat-content*@* id=*@*wyczyn3_content*@*&gt;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class=*@*feat-number*@*&gt;#wyczyn3&lt;/p&gt;
                                &lt;h2 class=*@*feat-title*@*&gt;Przepłyń najkrótszą rzekę&lt;/h2&gt;
                                &lt;p class=*@*feat-counter*@*&gt; 0 osób wzięło udział&lt;/p&gt;
                                &lt;p class=*@*feat-description*@*&gt;Daj się ponieść - przepłyń wpław najkrótszą (550 metrów)  rzekę w Polsce. Klonowicę zwaną również Cichą Rzeczką znajdziesz nieopodal Augustowa - łączy jezioro Białe z jeziorem Necko. 
Z wodą nie ma żartów - pamiętaj o asekuracji.&lt;/p&gt;
                            &lt;/div&gt;
                            &lt;div class=*@*feat-map-block*@*&gt;
                                &lt;div id=*@*map_wyczyn3*@*&gt;&lt;/div&gt;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WYCZYN_3_main--&gt;</v>
      </c>
      <c r="AJ4" s="30" t="str">
        <f t="shared" si="13"/>
        <v xml:space="preserve">                    
    &lt;!--feat pop-up code-----WYCZYN_3_---------------------------------------------------------------------------------&gt;
                    &lt;div class=*@*feat-content*@* id=*@*wyczyn3_content*@*&gt;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class=*@*feat-number*@*&gt;#wyczyn3&lt;/p&gt;
                                &lt;h2 class=*@*feat-title*@*&gt;Przepłyń najkrótszą rzekę&lt;/h2&gt;
                                &lt;p class=*@*feat-counter*@*&gt; 0 osób wzięło udział&lt;/p&gt;
                                &lt;p class=*@*feat-description*@*&gt;Daj się ponieść - przepłyń wpław najkrótszą (550 metrów)  rzekę w Polsce. Klonowicę zwaną również Cichą Rzeczką znajdziesz nieopodal Augustowa - łączy jezioro Białe z jeziorem Necko. 
Z wodą nie ma żartów - pamiętaj o asekuracji.&lt;/p&gt;
                            &lt;/div&gt;
                            &lt;div class=*@*feat-map-block*@*&gt;
                                &lt;div id=*@*map_wyczyn3*@*&gt;&lt;/div&gt;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WYCZYN_3_main--&gt;</v>
      </c>
      <c r="AK4" s="31" t="str">
        <f t="shared" si="14"/>
        <v>#wyczyn3_content,</v>
      </c>
      <c r="AL4" s="31" t="str">
        <f t="shared" si="15"/>
        <v>#map_wyczyn3,</v>
      </c>
      <c r="AM4" s="25" t="s">
        <v>17</v>
      </c>
      <c r="AN4" s="24" t="str">
        <f t="shared" si="16"/>
        <v>3'</v>
      </c>
      <c r="AO4" s="32" t="s">
        <v>18</v>
      </c>
      <c r="AP4" s="24">
        <f t="shared" si="17"/>
        <v>3</v>
      </c>
      <c r="AQ4" s="25" t="s">
        <v>19</v>
      </c>
      <c r="AR4" s="24">
        <f t="shared" si="18"/>
        <v>3</v>
      </c>
      <c r="AS4" s="25" t="s">
        <v>20</v>
      </c>
      <c r="AT4" s="24">
        <f t="shared" si="19"/>
        <v>3</v>
      </c>
      <c r="AU4" s="25" t="s">
        <v>21</v>
      </c>
      <c r="AV4" s="29" t="str">
        <f t="shared" si="20"/>
        <v xml:space="preserve">    $('#wyczyn3').click(function() {
        document.querySelector('.bg-modal').style.display = 'block';
        document.querySelector('#wyczyn3_content').style.display = 'block';
        document.querySelector('#wyczyn3_content').style.position = 'fixed';
    });
    /*Closing the pop-up with feat-description*/
        $('.popup-close-arrow').click(function() {
        document.querySelector('.bg-modal').style.display = 'none';
        document.querySelector('#wyczyn3_content').style.display = 'none';
    });</v>
      </c>
      <c r="AW4" s="25" t="s">
        <v>32</v>
      </c>
      <c r="AX4" s="33">
        <f t="shared" si="21"/>
        <v>3</v>
      </c>
      <c r="AY4" s="25" t="s">
        <v>24</v>
      </c>
      <c r="AZ4" s="33">
        <f t="shared" si="22"/>
        <v>3</v>
      </c>
      <c r="BA4" s="28" t="s">
        <v>25</v>
      </c>
      <c r="BB4" s="33">
        <f t="shared" si="23"/>
        <v>53.866657099999998</v>
      </c>
      <c r="BC4" s="28" t="s">
        <v>26</v>
      </c>
      <c r="BD4" s="33">
        <f t="shared" si="24"/>
        <v>22.993988300000002</v>
      </c>
      <c r="BE4" s="2" t="s">
        <v>182</v>
      </c>
      <c r="BF4" s="33">
        <f t="shared" si="25"/>
        <v>3</v>
      </c>
      <c r="BG4" s="25" t="s">
        <v>27</v>
      </c>
      <c r="BH4" s="33">
        <f t="shared" si="26"/>
        <v>3</v>
      </c>
      <c r="BI4" s="28" t="s">
        <v>28</v>
      </c>
      <c r="BJ4" s="33">
        <f t="shared" si="27"/>
        <v>3</v>
      </c>
      <c r="BK4" s="25" t="s">
        <v>29</v>
      </c>
      <c r="BL4" s="33">
        <f t="shared" si="28"/>
        <v>3</v>
      </c>
      <c r="BM4" s="25" t="s">
        <v>50</v>
      </c>
      <c r="BN4" s="25">
        <f t="shared" si="29"/>
        <v>53.866657099999998</v>
      </c>
      <c r="BO4" s="25" t="s">
        <v>26</v>
      </c>
      <c r="BP4" s="25">
        <f t="shared" si="30"/>
        <v>22.993988300000002</v>
      </c>
      <c r="BQ4" s="2" t="s">
        <v>181</v>
      </c>
      <c r="BR4" s="33">
        <f t="shared" si="31"/>
        <v>3</v>
      </c>
      <c r="BS4" s="28" t="s">
        <v>30</v>
      </c>
      <c r="BT4" s="33">
        <f t="shared" si="32"/>
        <v>3</v>
      </c>
      <c r="BU4" s="25" t="s">
        <v>31</v>
      </c>
      <c r="BV4" s="33"/>
      <c r="BW4" s="28"/>
      <c r="BX4" s="33"/>
      <c r="BY4" s="28"/>
      <c r="BZ4" s="29" t="str">
        <f t="shared" si="33"/>
        <v xml:space="preserve">//----------------------------------------------------------------------------------------------------------------------------------------------------------------------------
                //Markers for WYCZYN_3
                //marker for main page
                addMarker_w3_main({coords:{lat:53,8666571, lng:22,9939883}, iconImage:'http://nieodlegla.pl/files/marker.svg', });
                function addMarker_w3_main(props) {var marker = new google.maps.Marker({ position:props.coords, map:map, }); if(props.iconImage){marker.setIcon(props.iconImage);}
                                                  google.maps.event.addListener(marker, "click", function() { document.querySelector('.bg-modal').style.display = 'block';         document.querySelector('#wyczyn3_content').style.display = 'block'; document.querySelector('#wyczyn3_content').style.position = 'fixed';});
                                                  };
                //Marker for pop-up
                addMarker_w3({coords:{lat:53,8666571, lng:22,9939883}, iconImage:'http://nieodlegla.pl/files/pin.svg', });
                function addMarker_w3(props) {var marker = new google.maps.Marker({ position:props.coords, map:map_wyczyn3, }); if(props.iconImage){marker.setIcon(props.iconImage);}};
                //----------------------------------------------------------------------------------------------------------------------------------------------------------------------------
</v>
      </c>
      <c r="CA4" s="28" t="s">
        <v>33</v>
      </c>
      <c r="CB4" s="33">
        <f t="shared" si="34"/>
        <v>3</v>
      </c>
      <c r="CC4" s="28" t="s">
        <v>34</v>
      </c>
      <c r="CD4" s="33" t="str">
        <f t="shared" si="35"/>
        <v>3'</v>
      </c>
      <c r="CE4" s="28" t="s">
        <v>35</v>
      </c>
      <c r="CF4" s="29" t="str">
        <f t="shared" si="36"/>
        <v>var map_wyczyn3 = new google.maps.Map(document.getElementById('map_wyczyn3'), optionsFeatPopup);</v>
      </c>
      <c r="CG4" s="2" t="s">
        <v>32</v>
      </c>
      <c r="CH4" s="6">
        <f t="shared" si="37"/>
        <v>3</v>
      </c>
      <c r="CI4" s="2" t="s">
        <v>154</v>
      </c>
      <c r="CJ4" s="9" t="str">
        <f t="shared" si="38"/>
        <v xml:space="preserve">//----------------------------------------------------------------------------------------------------------------------------------------------------------------------------
                //Markers for WYCZYN_3                //Marker for pop-up
                addMarker_w3({coords:{lat:53,8666571, lng:22,9939883}, iconImage:'http://nieodlegla.pl/files/pin.svg', });
                function addMarker_w3(props) {var marker = new google.maps.Marker({ position:props.coords, map:map_wyczyn3, }); if(props.iconImage){marker.setIcon(props.iconImage);}};
                //----------------------------------------------------------------------------------------------------------------------------------------------------------------------------
</v>
      </c>
      <c r="CK4" s="2" t="str">
        <f t="shared" si="39"/>
        <v>{
    *@*displayName*@*: *@*#wyczyn3*@*,
    *@*title*@*: *@*Przepłyń najkrótszą rzekę*@*,
    *@*contestants*@*: 2,
    *@*lat*@*: 53.8666571,
    *@*lng*@*: 22.9939883,
    *@*description*@*: *@*</v>
      </c>
      <c r="CL4" s="2" t="str">
        <f t="shared" si="40"/>
        <v>*@*,
    *@*author*@*: *@**@*
  },</v>
      </c>
      <c r="CM4" s="11" t="str">
        <f t="shared" si="41"/>
        <v>{
    *@*displayName*@*: *@*#wyczyn3*@*,
    *@*title*@*: *@*Przepłyń najkrótszą rzekę*@*,
    *@*contestants*@*: 2,
    *@*lat*@*: 53.8666571,
    *@*lng*@*: 22.9939883,
    *@*description*@*: *@*Daj się ponieść - przepłyń wpław najkrótszą (550 metrów)  rzekę w Polsce. Klonowicę zwaną również Cichą Rzeczką znajdziesz nieopodal Augustowa - łączy jezioro Białe z jeziorem Necko. 
Z wodą nie ma żartów - pamiętaj o asekuracji.*@*,
    *@*author*@*: *@**@*
  },</v>
      </c>
    </row>
    <row r="5" spans="1:91" ht="54" customHeight="1" thickBot="1" x14ac:dyDescent="0.3">
      <c r="A5" s="3">
        <v>4</v>
      </c>
      <c r="B5" s="1" t="s">
        <v>232</v>
      </c>
      <c r="C5" s="3" t="s">
        <v>233</v>
      </c>
      <c r="D5" s="3" t="s">
        <v>234</v>
      </c>
      <c r="E5" s="14" t="s">
        <v>44</v>
      </c>
      <c r="F5" s="14"/>
      <c r="G5" s="4" t="s">
        <v>156</v>
      </c>
      <c r="H5" s="4"/>
      <c r="I5" s="3" t="s">
        <v>7</v>
      </c>
      <c r="J5" s="6">
        <f t="shared" si="0"/>
        <v>4</v>
      </c>
      <c r="K5" s="2" t="s">
        <v>9</v>
      </c>
      <c r="L5" s="7">
        <f t="shared" si="1"/>
        <v>4</v>
      </c>
      <c r="M5" s="8" t="s">
        <v>10</v>
      </c>
      <c r="N5" s="6">
        <f t="shared" si="2"/>
        <v>4</v>
      </c>
      <c r="O5" s="2" t="s">
        <v>11</v>
      </c>
      <c r="P5" s="6" t="str">
        <f t="shared" si="3"/>
        <v>Zejdź na dno Zakrzówka</v>
      </c>
      <c r="Q5" s="8" t="s">
        <v>48</v>
      </c>
      <c r="R5" s="2" t="s">
        <v>37</v>
      </c>
      <c r="S5" s="7">
        <f t="shared" si="4"/>
        <v>4</v>
      </c>
      <c r="T5" s="8" t="s">
        <v>38</v>
      </c>
      <c r="U5" s="6">
        <f t="shared" si="5"/>
        <v>4</v>
      </c>
      <c r="V5" s="2" t="s">
        <v>12</v>
      </c>
      <c r="W5" s="6">
        <f t="shared" si="6"/>
        <v>4</v>
      </c>
      <c r="X5" s="2" t="s">
        <v>13</v>
      </c>
      <c r="Y5" s="6" t="str">
        <f t="shared" si="7"/>
        <v>Zejdź na dno Zakrzówka</v>
      </c>
      <c r="Z5" s="2" t="s">
        <v>49</v>
      </c>
      <c r="AA5" s="6" t="str">
        <f t="shared" si="8"/>
        <v>Polski Fiat 125p, autobus, furgonetka, łodzie oraz dawna przebieralnia po kąpielisku - takie atrakcje czekają na nurków w starym kamieniołomie wapienia Zakrzówek. 
My zapraszamy, aby na dnie Zakrzówka zatknąć flagę.</v>
      </c>
      <c r="AB5" s="2" t="s">
        <v>14</v>
      </c>
      <c r="AC5" s="6">
        <f t="shared" si="9"/>
        <v>4</v>
      </c>
      <c r="AD5" s="54" t="s">
        <v>308</v>
      </c>
      <c r="AE5" s="6">
        <f t="shared" si="10"/>
        <v>4</v>
      </c>
      <c r="AF5" s="2" t="s">
        <v>15</v>
      </c>
      <c r="AG5" s="6">
        <f t="shared" si="11"/>
        <v>4</v>
      </c>
      <c r="AH5" t="s">
        <v>8</v>
      </c>
      <c r="AI5" s="74" t="str">
        <f t="shared" si="12"/>
        <v>&lt;!---WYCZYN_4_main--&gt;                    
                    &lt;div class=*@*feat-box*@* id=*@*wyczyn4*@* &gt;
                        &lt;p class=*@*feat-number*@*&gt;#wyczyn4&lt;/p&gt;
                        &lt;h3 class=*@*feat-title*@*&gt;Zejdź na dno Zakrzówka&lt;/h3&gt;
                        &lt;p class=*@*feat-counter*@*&gt; 0 osób wzięło udział&lt;/p&gt;
                    &lt;/div&gt;
    &lt;!--feat pop-up code-----WYCZYN_4_---------------------------------------------------------------------------------&gt;
                    &lt;div class=*@*feat-content*@* id=*@*wyczyn4_content*@*&gt;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class=*@*feat-number*@*&gt;#wyczyn4&lt;/p&gt;
                                &lt;h2 class=*@*feat-title*@*&gt;Zejdź na dno Zakrzówka&lt;/h2&gt;
                                &lt;p class=*@*feat-counter*@*&gt; 0 osób wzięło udział&lt;/p&gt;
                                &lt;p class=*@*feat-description*@*&gt;Polski Fiat 125p, autobus, furgonetka, łodzie oraz dawna przebieralnia po kąpielisku - takie atrakcje czekają na nurków w starym kamieniołomie wapienia Zakrzówek. 
My zapraszamy, aby na dnie Zakrzówka zatknąć flagę.&lt;/p&gt;
                            &lt;/div&gt;
                            &lt;div class=*@*feat-map-block*@*&gt;
                                &lt;div id=*@*map_wyczyn4*@*&gt;&lt;/div&gt;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WYCZYN_4_main--&gt;</v>
      </c>
      <c r="AJ5" s="9" t="str">
        <f t="shared" si="13"/>
        <v xml:space="preserve">                    
    &lt;!--feat pop-up code-----WYCZYN_4_---------------------------------------------------------------------------------&gt;
                    &lt;div class=*@*feat-content*@* id=*@*wyczyn4_content*@*&gt;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class=*@*feat-number*@*&gt;#wyczyn4&lt;/p&gt;
                                &lt;h2 class=*@*feat-title*@*&gt;Zejdź na dno Zakrzówka&lt;/h2&gt;
                                &lt;p class=*@*feat-counter*@*&gt; 0 osób wzięło udział&lt;/p&gt;
                                &lt;p class=*@*feat-description*@*&gt;Polski Fiat 125p, autobus, furgonetka, łodzie oraz dawna przebieralnia po kąpielisku - takie atrakcje czekają na nurków w starym kamieniołomie wapienia Zakrzówek. 
My zapraszamy, aby na dnie Zakrzówka zatknąć flagę.&lt;/p&gt;
                            &lt;/div&gt;
                            &lt;div class=*@*feat-map-block*@*&gt;
                                &lt;div id=*@*map_wyczyn4*@*&gt;&lt;/div&gt;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WYCZYN_4_main--&gt;</v>
      </c>
      <c r="AK5" s="11" t="str">
        <f t="shared" si="14"/>
        <v>#wyczyn4_content,</v>
      </c>
      <c r="AL5" s="11" t="str">
        <f t="shared" si="15"/>
        <v>#map_wyczyn4,</v>
      </c>
      <c r="AM5" s="2" t="s">
        <v>17</v>
      </c>
      <c r="AN5" s="6" t="str">
        <f t="shared" si="16"/>
        <v>4'</v>
      </c>
      <c r="AO5" s="12" t="s">
        <v>18</v>
      </c>
      <c r="AP5" s="6">
        <f t="shared" si="17"/>
        <v>4</v>
      </c>
      <c r="AQ5" s="2" t="s">
        <v>19</v>
      </c>
      <c r="AR5" s="6">
        <f t="shared" si="18"/>
        <v>4</v>
      </c>
      <c r="AS5" s="2" t="s">
        <v>20</v>
      </c>
      <c r="AT5" s="6">
        <f t="shared" si="19"/>
        <v>4</v>
      </c>
      <c r="AU5" s="2" t="s">
        <v>21</v>
      </c>
      <c r="AV5" s="9" t="str">
        <f t="shared" si="20"/>
        <v xml:space="preserve">    $('#wyczyn4').click(function() {
        document.querySelector('.bg-modal').style.display = 'block';
        document.querySelector('#wyczyn4_content').style.display = 'block';
        document.querySelector('#wyczyn4_content').style.position = 'fixed';
    });
    /*Closing the pop-up with feat-description*/
        $('.popup-close-arrow').click(function() {
        document.querySelector('.bg-modal').style.display = 'none';
        document.querySelector('#wyczyn4_content').style.display = 'none';
    });</v>
      </c>
      <c r="AW5" s="2" t="s">
        <v>32</v>
      </c>
      <c r="AX5" s="13">
        <f t="shared" si="21"/>
        <v>4</v>
      </c>
      <c r="AY5" s="2" t="s">
        <v>24</v>
      </c>
      <c r="AZ5" s="13">
        <f t="shared" si="22"/>
        <v>4</v>
      </c>
      <c r="BA5" t="s">
        <v>25</v>
      </c>
      <c r="BB5" s="13" t="str">
        <f t="shared" si="23"/>
        <v>50.0347937</v>
      </c>
      <c r="BC5" t="s">
        <v>26</v>
      </c>
      <c r="BD5" s="13" t="str">
        <f t="shared" si="24"/>
        <v>19.9096777</v>
      </c>
      <c r="BE5" s="2" t="s">
        <v>182</v>
      </c>
      <c r="BF5" s="13">
        <f t="shared" si="25"/>
        <v>4</v>
      </c>
      <c r="BG5" s="2" t="s">
        <v>27</v>
      </c>
      <c r="BH5" s="13">
        <f t="shared" si="26"/>
        <v>4</v>
      </c>
      <c r="BI5" t="s">
        <v>28</v>
      </c>
      <c r="BJ5" s="13">
        <f t="shared" si="27"/>
        <v>4</v>
      </c>
      <c r="BK5" s="2" t="s">
        <v>29</v>
      </c>
      <c r="BL5" s="13">
        <f t="shared" si="28"/>
        <v>4</v>
      </c>
      <c r="BM5" s="2" t="s">
        <v>50</v>
      </c>
      <c r="BN5" s="2" t="str">
        <f t="shared" si="29"/>
        <v>50.0347937</v>
      </c>
      <c r="BO5" s="2" t="s">
        <v>26</v>
      </c>
      <c r="BP5" s="2" t="str">
        <f t="shared" si="30"/>
        <v>19.9096777</v>
      </c>
      <c r="BQ5" s="2" t="s">
        <v>181</v>
      </c>
      <c r="BR5" s="13">
        <f t="shared" si="31"/>
        <v>4</v>
      </c>
      <c r="BS5" t="s">
        <v>30</v>
      </c>
      <c r="BT5" s="13">
        <f t="shared" si="32"/>
        <v>4</v>
      </c>
      <c r="BU5" s="2" t="s">
        <v>31</v>
      </c>
      <c r="BV5" s="13"/>
      <c r="BW5"/>
      <c r="BX5" s="13"/>
      <c r="BZ5" s="9" t="str">
        <f t="shared" si="33"/>
        <v xml:space="preserve">//----------------------------------------------------------------------------------------------------------------------------------------------------------------------------
                //Markers for WYCZYN_4
                //marker for main page
                addMarker_w4_main({coords:{lat:50.0347937, lng:19.9096777}, iconImage:'http://nieodlegla.pl/files/marker.svg', });
                function addMarker_w4_main(props) {var marker = new google.maps.Marker({ position:props.coords, map:map, }); if(props.iconImage){marker.setIcon(props.iconImage);}
                                                  google.maps.event.addListener(marker, "click", function() { document.querySelector('.bg-modal').style.display = 'block';         document.querySelector('#wyczyn4_content').style.display = 'block'; document.querySelector('#wyczyn4_content').style.position = 'fixed';});
                                                  };
                //Marker for pop-up
                addMarker_w4({coords:{lat:50.0347937, lng:19.9096777}, iconImage:'http://nieodlegla.pl/files/pin.svg', });
                function addMarker_w4(props) {var marker = new google.maps.Marker({ position:props.coords, map:map_wyczyn4, }); if(props.iconImage){marker.setIcon(props.iconImage);}};
                //----------------------------------------------------------------------------------------------------------------------------------------------------------------------------
</v>
      </c>
      <c r="CA5" t="s">
        <v>33</v>
      </c>
      <c r="CB5" s="13">
        <f t="shared" si="34"/>
        <v>4</v>
      </c>
      <c r="CC5" t="s">
        <v>34</v>
      </c>
      <c r="CD5" s="13" t="str">
        <f t="shared" si="35"/>
        <v>4'</v>
      </c>
      <c r="CE5" t="s">
        <v>35</v>
      </c>
      <c r="CF5" s="9" t="str">
        <f t="shared" si="36"/>
        <v>var map_wyczyn4 = new google.maps.Map(document.getElementById('map_wyczyn4'), optionsFeatPopup);</v>
      </c>
      <c r="CG5" s="2" t="s">
        <v>32</v>
      </c>
      <c r="CH5" s="6">
        <f t="shared" si="37"/>
        <v>4</v>
      </c>
      <c r="CI5" s="2" t="s">
        <v>154</v>
      </c>
      <c r="CJ5" s="9" t="str">
        <f t="shared" si="38"/>
        <v xml:space="preserve">//----------------------------------------------------------------------------------------------------------------------------------------------------------------------------
                //Markers for WYCZYN_4                //Marker for pop-up
                addMarker_w4({coords:{lat:50.0347937, lng:19.9096777}, iconImage:'http://nieodlegla.pl/files/pin.svg', });
                function addMarker_w4(props) {var marker = new google.maps.Marker({ position:props.coords, map:map_wyczyn4, }); if(props.iconImage){marker.setIcon(props.iconImage);}};
                //----------------------------------------------------------------------------------------------------------------------------------------------------------------------------
</v>
      </c>
      <c r="CK5" s="2" t="str">
        <f t="shared" si="39"/>
        <v>{
    *@*displayName*@*: *@*#wyczyn4*@*,
    *@*title*@*: *@*Zejdź na dno Zakrzówka*@*,
    *@*contestants*@*: ,
    *@*lat*@*: 50.0347937,
    *@*lng*@*: 19.9096777,
    *@*description*@*: *@*</v>
      </c>
      <c r="CL5" s="2" t="str">
        <f t="shared" si="40"/>
        <v>*@*,
    *@*author*@*: *@**@*
  },</v>
      </c>
      <c r="CM5" s="11" t="str">
        <f t="shared" si="41"/>
        <v>{
    *@*displayName*@*: *@*#wyczyn4*@*,
    *@*title*@*: *@*Zejdź na dno Zakrzówka*@*,
    *@*contestants*@*: ,
    *@*lat*@*: 50.0347937,
    *@*lng*@*: 19.9096777,
    *@*description*@*: *@*Polski Fiat 125p, autobus, furgonetka, łodzie oraz dawna przebieralnia po kąpielisku - takie atrakcje czekają na nurków w starym kamieniołomie wapienia Zakrzówek. 
My zapraszamy, aby na dnie Zakrzówka zatknąć flagę.*@*,
    *@*author*@*: *@**@*
  },</v>
      </c>
    </row>
    <row r="6" spans="1:91" ht="54" customHeight="1" thickBot="1" x14ac:dyDescent="0.3">
      <c r="A6" s="3">
        <v>5</v>
      </c>
      <c r="B6" s="3" t="s">
        <v>41</v>
      </c>
      <c r="C6" s="3">
        <v>53.419309599999998</v>
      </c>
      <c r="D6" s="3">
        <v>14.548524</v>
      </c>
      <c r="E6" s="14" t="s">
        <v>45</v>
      </c>
      <c r="F6" s="14"/>
      <c r="G6" s="16" t="s">
        <v>46</v>
      </c>
      <c r="H6" s="16"/>
      <c r="I6" s="3" t="s">
        <v>7</v>
      </c>
      <c r="J6" s="6">
        <f t="shared" si="0"/>
        <v>5</v>
      </c>
      <c r="K6" s="2" t="s">
        <v>9</v>
      </c>
      <c r="L6" s="7">
        <f t="shared" si="1"/>
        <v>5</v>
      </c>
      <c r="M6" s="8" t="s">
        <v>10</v>
      </c>
      <c r="N6" s="6">
        <f t="shared" si="2"/>
        <v>5</v>
      </c>
      <c r="O6" s="2" t="s">
        <v>11</v>
      </c>
      <c r="P6" s="6" t="str">
        <f t="shared" si="3"/>
        <v xml:space="preserve">Przejedź najdłuższą linię kolejową </v>
      </c>
      <c r="Q6" s="8" t="s">
        <v>48</v>
      </c>
      <c r="R6" s="2" t="s">
        <v>37</v>
      </c>
      <c r="S6" s="7">
        <f t="shared" si="4"/>
        <v>5</v>
      </c>
      <c r="T6" s="8" t="s">
        <v>38</v>
      </c>
      <c r="U6" s="6">
        <f t="shared" si="5"/>
        <v>5</v>
      </c>
      <c r="V6" s="2" t="s">
        <v>12</v>
      </c>
      <c r="W6" s="6">
        <f t="shared" si="6"/>
        <v>5</v>
      </c>
      <c r="X6" s="2" t="s">
        <v>13</v>
      </c>
      <c r="Y6" s="6" t="str">
        <f t="shared" si="7"/>
        <v xml:space="preserve">Przejedź najdłuższą linię kolejową </v>
      </c>
      <c r="Z6" s="2" t="s">
        <v>49</v>
      </c>
      <c r="AA6" s="6" t="str">
        <f t="shared" si="8"/>
        <v>Oficjalnie nazywa się “Hetman”, ale, nie wiedzieć czemu, mówi się o nim “Przemytnik”. Pociąg linii Szczecin-Przemyśl i Przemyśl-Szczecin to najdłuższa trasa w Polsce. Wyczyn polega na odbyciu całej trasy w wagonie osobowym, ewentualnie sypialnym.</v>
      </c>
      <c r="AB6" s="2" t="s">
        <v>14</v>
      </c>
      <c r="AC6" s="6">
        <f t="shared" si="9"/>
        <v>5</v>
      </c>
      <c r="AD6" s="54" t="s">
        <v>308</v>
      </c>
      <c r="AE6" s="6">
        <f t="shared" si="10"/>
        <v>5</v>
      </c>
      <c r="AF6" s="2" t="s">
        <v>15</v>
      </c>
      <c r="AG6" s="6">
        <f t="shared" si="11"/>
        <v>5</v>
      </c>
      <c r="AH6" t="s">
        <v>8</v>
      </c>
      <c r="AI6" s="74" t="str">
        <f t="shared" si="12"/>
        <v>&lt;!---WYCZYN_5_main--&gt;                    
                    &lt;div class=*@*feat-box*@* id=*@*wyczyn5*@* &gt;
                        &lt;p class=*@*feat-number*@*&gt;#wyczyn5&lt;/p&gt;
                        &lt;h3 class=*@*feat-title*@*&gt;Przejedź najdłuższą linię kolejową &lt;/h3&gt;
                        &lt;p class=*@*feat-counter*@*&gt; 0 osób wzięło udział&lt;/p&gt;
                    &lt;/div&gt;
    &lt;!--feat pop-up code-----WYCZYN_5_---------------------------------------------------------------------------------&gt;
                    &lt;div class=*@*feat-content*@* id=*@*wyczyn5_content*@*&gt;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class=*@*feat-number*@*&gt;#wyczyn5&lt;/p&gt;
                                &lt;h2 class=*@*feat-title*@*&gt;Przejedź najdłuższą linię kolejową &lt;/h2&gt;
                                &lt;p class=*@*feat-counter*@*&gt; 0 osób wzięło udział&lt;/p&gt;
                                &lt;p class=*@*feat-description*@*&gt;Oficjalnie nazywa się “Hetman”, ale, nie wiedzieć czemu, mówi się o nim “Przemytnik”. Pociąg linii Szczecin-Przemyśl i Przemyśl-Szczecin to najdłuższa trasa w Polsce. Wyczyn polega na odbyciu całej trasy w wagonie osobowym, ewentualnie sypialnym.&lt;/p&gt;
                            &lt;/div&gt;
                            &lt;div class=*@*feat-map-block*@*&gt;
                                &lt;div id=*@*map_wyczyn5*@*&gt;&lt;/div&gt;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WYCZYN_5_main--&gt;</v>
      </c>
      <c r="AJ6" s="9" t="str">
        <f t="shared" si="13"/>
        <v xml:space="preserve">                    
    &lt;!--feat pop-up code-----WYCZYN_5_---------------------------------------------------------------------------------&gt;
                    &lt;div class=*@*feat-content*@* id=*@*wyczyn5_content*@*&gt;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class=*@*feat-number*@*&gt;#wyczyn5&lt;/p&gt;
                                &lt;h2 class=*@*feat-title*@*&gt;Przejedź najdłuższą linię kolejową &lt;/h2&gt;
                                &lt;p class=*@*feat-counter*@*&gt; 0 osób wzięło udział&lt;/p&gt;
                                &lt;p class=*@*feat-description*@*&gt;Oficjalnie nazywa się “Hetman”, ale, nie wiedzieć czemu, mówi się o nim “Przemytnik”. Pociąg linii Szczecin-Przemyśl i Przemyśl-Szczecin to najdłuższa trasa w Polsce. Wyczyn polega na odbyciu całej trasy w wagonie osobowym, ewentualnie sypialnym.&lt;/p&gt;
                            &lt;/div&gt;
                            &lt;div class=*@*feat-map-block*@*&gt;
                                &lt;div id=*@*map_wyczyn5*@*&gt;&lt;/div&gt;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WYCZYN_5_main--&gt;</v>
      </c>
      <c r="AK6" s="11" t="str">
        <f t="shared" si="14"/>
        <v>#wyczyn5_content,</v>
      </c>
      <c r="AL6" s="11" t="str">
        <f t="shared" si="15"/>
        <v>#map_wyczyn5,</v>
      </c>
      <c r="AM6" s="2" t="s">
        <v>17</v>
      </c>
      <c r="AN6" s="6" t="str">
        <f t="shared" si="16"/>
        <v>5'</v>
      </c>
      <c r="AO6" s="12" t="s">
        <v>18</v>
      </c>
      <c r="AP6" s="6">
        <f t="shared" si="17"/>
        <v>5</v>
      </c>
      <c r="AQ6" s="2" t="s">
        <v>19</v>
      </c>
      <c r="AR6" s="6">
        <f t="shared" si="18"/>
        <v>5</v>
      </c>
      <c r="AS6" s="2" t="s">
        <v>20</v>
      </c>
      <c r="AT6" s="6">
        <f t="shared" si="19"/>
        <v>5</v>
      </c>
      <c r="AU6" s="2" t="s">
        <v>21</v>
      </c>
      <c r="AV6" s="9" t="str">
        <f t="shared" si="20"/>
        <v xml:space="preserve">    $('#wyczyn5').click(function() {
        document.querySelector('.bg-modal').style.display = 'block';
        document.querySelector('#wyczyn5_content').style.display = 'block';
        document.querySelector('#wyczyn5_content').style.position = 'fixed';
    });
    /*Closing the pop-up with feat-description*/
        $('.popup-close-arrow').click(function() {
        document.querySelector('.bg-modal').style.display = 'none';
        document.querySelector('#wyczyn5_content').style.display = 'none';
    });</v>
      </c>
      <c r="AW6" s="2" t="s">
        <v>32</v>
      </c>
      <c r="AX6" s="13">
        <f t="shared" si="21"/>
        <v>5</v>
      </c>
      <c r="AY6" s="2" t="s">
        <v>24</v>
      </c>
      <c r="AZ6" s="13">
        <f t="shared" si="22"/>
        <v>5</v>
      </c>
      <c r="BA6" t="s">
        <v>25</v>
      </c>
      <c r="BB6" s="13">
        <f t="shared" si="23"/>
        <v>53.419309599999998</v>
      </c>
      <c r="BC6" t="s">
        <v>26</v>
      </c>
      <c r="BD6" s="13">
        <f t="shared" si="24"/>
        <v>14.548524</v>
      </c>
      <c r="BE6" s="2" t="s">
        <v>182</v>
      </c>
      <c r="BF6" s="13">
        <f t="shared" si="25"/>
        <v>5</v>
      </c>
      <c r="BG6" s="2" t="s">
        <v>27</v>
      </c>
      <c r="BH6" s="13">
        <f t="shared" si="26"/>
        <v>5</v>
      </c>
      <c r="BI6" t="s">
        <v>28</v>
      </c>
      <c r="BJ6" s="13">
        <f t="shared" si="27"/>
        <v>5</v>
      </c>
      <c r="BK6" s="2" t="s">
        <v>29</v>
      </c>
      <c r="BL6" s="13">
        <f t="shared" si="28"/>
        <v>5</v>
      </c>
      <c r="BM6" s="2" t="s">
        <v>50</v>
      </c>
      <c r="BN6" s="2">
        <f t="shared" si="29"/>
        <v>53.419309599999998</v>
      </c>
      <c r="BO6" s="2" t="s">
        <v>26</v>
      </c>
      <c r="BP6" s="2">
        <f t="shared" si="30"/>
        <v>14.548524</v>
      </c>
      <c r="BQ6" s="2" t="s">
        <v>181</v>
      </c>
      <c r="BR6" s="13">
        <f t="shared" si="31"/>
        <v>5</v>
      </c>
      <c r="BS6" t="s">
        <v>30</v>
      </c>
      <c r="BT6" s="13">
        <f t="shared" si="32"/>
        <v>5</v>
      </c>
      <c r="BU6" s="2" t="s">
        <v>31</v>
      </c>
      <c r="BV6" s="13"/>
      <c r="BW6"/>
      <c r="BX6" s="13"/>
      <c r="BZ6" s="9" t="str">
        <f t="shared" si="33"/>
        <v xml:space="preserve">//----------------------------------------------------------------------------------------------------------------------------------------------------------------------------
                //Markers for WYCZYN_5
                //marker for main page
                addMarker_w5_main({coords:{lat:53,4193096, lng:14,548524}, iconImage:'http://nieodlegla.pl/files/marker.svg', });
                function addMarker_w5_main(props) {var marker = new google.maps.Marker({ position:props.coords, map:map, }); if(props.iconImage){marker.setIcon(props.iconImage);}
                                                  google.maps.event.addListener(marker, "click", function() { document.querySelector('.bg-modal').style.display = 'block';         document.querySelector('#wyczyn5_content').style.display = 'block'; document.querySelector('#wyczyn5_content').style.position = 'fixed';});
                                                  };
                //Marker for pop-up
                addMarker_w5({coords:{lat:53,4193096, lng:14,548524}, iconImage:'http://nieodlegla.pl/files/pin.svg', });
                function addMarker_w5(props) {var marker = new google.maps.Marker({ position:props.coords, map:map_wyczyn5, }); if(props.iconImage){marker.setIcon(props.iconImage);}};
                //----------------------------------------------------------------------------------------------------------------------------------------------------------------------------
</v>
      </c>
      <c r="CA6" t="s">
        <v>33</v>
      </c>
      <c r="CB6" s="13">
        <f t="shared" si="34"/>
        <v>5</v>
      </c>
      <c r="CC6" t="s">
        <v>34</v>
      </c>
      <c r="CD6" s="13" t="str">
        <f t="shared" si="35"/>
        <v>5'</v>
      </c>
      <c r="CE6" t="s">
        <v>35</v>
      </c>
      <c r="CF6" s="9" t="str">
        <f t="shared" si="36"/>
        <v>var map_wyczyn5 = new google.maps.Map(document.getElementById('map_wyczyn5'), optionsFeatPopup);</v>
      </c>
      <c r="CG6" s="2" t="s">
        <v>32</v>
      </c>
      <c r="CH6" s="6">
        <f t="shared" si="37"/>
        <v>5</v>
      </c>
      <c r="CI6" s="2" t="s">
        <v>154</v>
      </c>
      <c r="CJ6" s="9" t="str">
        <f t="shared" si="38"/>
        <v xml:space="preserve">//----------------------------------------------------------------------------------------------------------------------------------------------------------------------------
                //Markers for WYCZYN_5                //Marker for pop-up
                addMarker_w5({coords:{lat:53,4193096, lng:14,548524}, iconImage:'http://nieodlegla.pl/files/pin.svg', });
                function addMarker_w5(props) {var marker = new google.maps.Marker({ position:props.coords, map:map_wyczyn5, }); if(props.iconImage){marker.setIcon(props.iconImage);}};
                //----------------------------------------------------------------------------------------------------------------------------------------------------------------------------
</v>
      </c>
      <c r="CK6" s="2" t="str">
        <f t="shared" si="39"/>
        <v>{
    *@*displayName*@*: *@*#wyczyn5*@*,
    *@*title*@*: *@*Przejedź najdłuższą linię kolejową *@*,
    *@*contestants*@*: ,
    *@*lat*@*: 53.4193096,
    *@*lng*@*: 14.548524,
    *@*description*@*: *@*</v>
      </c>
      <c r="CL6" s="2" t="str">
        <f t="shared" si="40"/>
        <v>*@*,
    *@*author*@*: *@**@*
  },</v>
      </c>
      <c r="CM6" s="11" t="str">
        <f t="shared" si="41"/>
        <v>{
    *@*displayName*@*: *@*#wyczyn5*@*,
    *@*title*@*: *@*Przejedź najdłuższą linię kolejową *@*,
    *@*contestants*@*: ,
    *@*lat*@*: 53.4193096,
    *@*lng*@*: 14.548524,
    *@*description*@*: *@*Oficjalnie nazywa się “Hetman”, ale, nie wiedzieć czemu, mówi się o nim “Przemytnik”. Pociąg linii Szczecin-Przemyśl i Przemyśl-Szczecin to najdłuższa trasa w Polsce. Wyczyn polega na odbyciu całej trasy w wagonie osobowym, ewentualnie sypialnym.*@*,
    *@*author*@*: *@**@*
  },</v>
      </c>
    </row>
    <row r="7" spans="1:91" ht="54" customHeight="1" thickBot="1" x14ac:dyDescent="0.3">
      <c r="A7" s="3">
        <v>6</v>
      </c>
      <c r="B7" s="3" t="s">
        <v>51</v>
      </c>
      <c r="C7" s="3">
        <v>51.209345900000002</v>
      </c>
      <c r="D7" s="3">
        <v>19.390782699999999</v>
      </c>
      <c r="E7" s="14" t="s">
        <v>60</v>
      </c>
      <c r="F7" s="14"/>
      <c r="G7" s="1" t="s">
        <v>61</v>
      </c>
      <c r="H7" s="1"/>
      <c r="I7" s="3" t="s">
        <v>7</v>
      </c>
      <c r="J7" s="6">
        <f t="shared" ref="J7:J13" si="42">A7</f>
        <v>6</v>
      </c>
      <c r="K7" s="2" t="s">
        <v>9</v>
      </c>
      <c r="L7" s="7">
        <f t="shared" ref="L7:L13" si="43">A7</f>
        <v>6</v>
      </c>
      <c r="M7" s="8" t="s">
        <v>10</v>
      </c>
      <c r="N7" s="6">
        <f t="shared" ref="N7:N13" si="44">A7</f>
        <v>6</v>
      </c>
      <c r="O7" s="2" t="s">
        <v>11</v>
      </c>
      <c r="P7" s="6" t="str">
        <f t="shared" ref="P7:P13" si="45">E7</f>
        <v xml:space="preserve">Zjedź z  hałdy </v>
      </c>
      <c r="Q7" s="8" t="s">
        <v>48</v>
      </c>
      <c r="R7" s="2" t="s">
        <v>37</v>
      </c>
      <c r="S7" s="7">
        <f t="shared" ref="S7:S13" si="46">A7</f>
        <v>6</v>
      </c>
      <c r="T7" s="8" t="s">
        <v>38</v>
      </c>
      <c r="U7" s="6">
        <f t="shared" ref="U7:U13" si="47">A7</f>
        <v>6</v>
      </c>
      <c r="V7" s="2" t="s">
        <v>12</v>
      </c>
      <c r="W7" s="6">
        <f t="shared" ref="W7:W13" si="48">A7</f>
        <v>6</v>
      </c>
      <c r="X7" s="2" t="s">
        <v>13</v>
      </c>
      <c r="Y7" s="6" t="str">
        <f t="shared" ref="Y7:Y13" si="49">E7</f>
        <v xml:space="preserve">Zjedź z  hałdy </v>
      </c>
      <c r="Z7" s="2" t="s">
        <v>49</v>
      </c>
      <c r="AA7" s="6" t="str">
        <f t="shared" ref="AA7:AA13" si="50">G7</f>
        <v>Góra Kamieńska to sztuczne wzniesienie, które powstało w wyniku działań związanych z odkrywkowym wydobyciem węgla brunatnego w kopalni w Bełchatowie. Ma 386 m.n.p.m, a jej usypywanie trwało 16 lat. Na jej boku znajduje się dziś stok narciarski. Spróbuj po nim zjechać (na czym chcesz).</v>
      </c>
      <c r="AB7" s="2" t="s">
        <v>14</v>
      </c>
      <c r="AC7" s="6">
        <f t="shared" ref="AC7:AC13" si="51">A7</f>
        <v>6</v>
      </c>
      <c r="AD7" s="54" t="s">
        <v>308</v>
      </c>
      <c r="AE7" s="6">
        <f t="shared" ref="AE7:AE13" si="52">A7</f>
        <v>6</v>
      </c>
      <c r="AF7" s="2" t="s">
        <v>15</v>
      </c>
      <c r="AG7" s="6">
        <f t="shared" ref="AG7:AG13" si="53">A7</f>
        <v>6</v>
      </c>
      <c r="AH7" t="s">
        <v>8</v>
      </c>
      <c r="AI7" s="74" t="str">
        <f t="shared" si="12"/>
        <v>&lt;!---WYCZYN_6_main--&gt;                    
                    &lt;div class=*@*feat-box*@* id=*@*wyczyn6*@* &gt;
                        &lt;p class=*@*feat-number*@*&gt;#wyczyn6&lt;/p&gt;
                        &lt;h3 class=*@*feat-title*@*&gt;Zjedź z  hałdy &lt;/h3&gt;
                        &lt;p class=*@*feat-counter*@*&gt; 0 osób wzięło udział&lt;/p&gt;
                    &lt;/div&gt;
    &lt;!--feat pop-up code-----WYCZYN_6_---------------------------------------------------------------------------------&gt;
                    &lt;div class=*@*feat-content*@* id=*@*wyczyn6_content*@*&gt;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class=*@*feat-number*@*&gt;#wyczyn6&lt;/p&gt;
                                &lt;h2 class=*@*feat-title*@*&gt;Zjedź z  hałdy &lt;/h2&gt;
                                &lt;p class=*@*feat-counter*@*&gt; 0 osób wzięło udział&lt;/p&gt;
                                &lt;p class=*@*feat-description*@*&gt;Góra Kamieńska to sztuczne wzniesienie, które powstało w wyniku działań związanych z odkrywkowym wydobyciem węgla brunatnego w kopalni w Bełchatowie. Ma 386 m.n.p.m, a jej usypywanie trwało 16 lat. Na jej boku znajduje się dziś stok narciarski. Spróbuj po nim zjechać (na czym chcesz).&lt;/p&gt;
                            &lt;/div&gt;
                            &lt;div class=*@*feat-map-block*@*&gt;
                                &lt;div id=*@*map_wyczyn6*@*&gt;&lt;/div&gt;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WYCZYN_6_main--&gt;</v>
      </c>
      <c r="AJ7" s="9" t="str">
        <f t="shared" si="13"/>
        <v xml:space="preserve">                    
    &lt;!--feat pop-up code-----WYCZYN_6_---------------------------------------------------------------------------------&gt;
                    &lt;div class=*@*feat-content*@* id=*@*wyczyn6_content*@*&gt;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class=*@*feat-number*@*&gt;#wyczyn6&lt;/p&gt;
                                &lt;h2 class=*@*feat-title*@*&gt;Zjedź z  hałdy &lt;/h2&gt;
                                &lt;p class=*@*feat-counter*@*&gt; 0 osób wzięło udział&lt;/p&gt;
                                &lt;p class=*@*feat-description*@*&gt;Góra Kamieńska to sztuczne wzniesienie, które powstało w wyniku działań związanych z odkrywkowym wydobyciem węgla brunatnego w kopalni w Bełchatowie. Ma 386 m.n.p.m, a jej usypywanie trwało 16 lat. Na jej boku znajduje się dziś stok narciarski. Spróbuj po nim zjechać (na czym chcesz).&lt;/p&gt;
                            &lt;/div&gt;
                            &lt;div class=*@*feat-map-block*@*&gt;
                                &lt;div id=*@*map_wyczyn6*@*&gt;&lt;/div&gt;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WYCZYN_6_main--&gt;</v>
      </c>
      <c r="AK7" s="11" t="str">
        <f t="shared" si="14"/>
        <v>#wyczyn6_content,</v>
      </c>
      <c r="AL7" s="11" t="str">
        <f t="shared" si="15"/>
        <v>#map_wyczyn6,</v>
      </c>
      <c r="AM7" s="2" t="s">
        <v>17</v>
      </c>
      <c r="AN7" s="6" t="str">
        <f t="shared" si="16"/>
        <v>6'</v>
      </c>
      <c r="AO7" s="12" t="s">
        <v>18</v>
      </c>
      <c r="AP7" s="6">
        <f t="shared" si="17"/>
        <v>6</v>
      </c>
      <c r="AQ7" s="2" t="s">
        <v>19</v>
      </c>
      <c r="AR7" s="6">
        <f t="shared" si="18"/>
        <v>6</v>
      </c>
      <c r="AS7" s="2" t="s">
        <v>20</v>
      </c>
      <c r="AT7" s="6">
        <f t="shared" si="19"/>
        <v>6</v>
      </c>
      <c r="AU7" s="2" t="s">
        <v>21</v>
      </c>
      <c r="AV7" s="9" t="str">
        <f t="shared" si="20"/>
        <v xml:space="preserve">    $('#wyczyn6').click(function() {
        document.querySelector('.bg-modal').style.display = 'block';
        document.querySelector('#wyczyn6_content').style.display = 'block';
        document.querySelector('#wyczyn6_content').style.position = 'fixed';
    });
    /*Closing the pop-up with feat-description*/
        $('.popup-close-arrow').click(function() {
        document.querySelector('.bg-modal').style.display = 'none';
        document.querySelector('#wyczyn6_content').style.display = 'none';
    });</v>
      </c>
      <c r="AW7" s="2" t="s">
        <v>32</v>
      </c>
      <c r="AX7" s="13">
        <f t="shared" si="21"/>
        <v>6</v>
      </c>
      <c r="AY7" s="2" t="s">
        <v>24</v>
      </c>
      <c r="AZ7" s="13">
        <f t="shared" si="22"/>
        <v>6</v>
      </c>
      <c r="BA7" t="s">
        <v>25</v>
      </c>
      <c r="BB7" s="13">
        <f t="shared" si="23"/>
        <v>51.209345900000002</v>
      </c>
      <c r="BC7" t="s">
        <v>26</v>
      </c>
      <c r="BD7" s="13">
        <f t="shared" si="24"/>
        <v>19.390782699999999</v>
      </c>
      <c r="BE7" s="2" t="s">
        <v>182</v>
      </c>
      <c r="BF7" s="13">
        <f t="shared" si="25"/>
        <v>6</v>
      </c>
      <c r="BG7" s="2" t="s">
        <v>27</v>
      </c>
      <c r="BH7" s="13">
        <f t="shared" si="26"/>
        <v>6</v>
      </c>
      <c r="BI7" t="s">
        <v>28</v>
      </c>
      <c r="BJ7" s="13">
        <f t="shared" si="27"/>
        <v>6</v>
      </c>
      <c r="BK7" s="2" t="s">
        <v>29</v>
      </c>
      <c r="BL7" s="13">
        <f t="shared" si="28"/>
        <v>6</v>
      </c>
      <c r="BM7" s="2" t="s">
        <v>50</v>
      </c>
      <c r="BN7" s="2">
        <f t="shared" si="29"/>
        <v>51.209345900000002</v>
      </c>
      <c r="BO7" s="2" t="s">
        <v>26</v>
      </c>
      <c r="BP7" s="2">
        <f t="shared" si="30"/>
        <v>19.390782699999999</v>
      </c>
      <c r="BQ7" s="2" t="s">
        <v>181</v>
      </c>
      <c r="BR7" s="13">
        <f t="shared" si="31"/>
        <v>6</v>
      </c>
      <c r="BS7" t="s">
        <v>30</v>
      </c>
      <c r="BT7" s="13">
        <f t="shared" si="32"/>
        <v>6</v>
      </c>
      <c r="BU7" s="2" t="s">
        <v>31</v>
      </c>
      <c r="BV7" s="13"/>
      <c r="BW7"/>
      <c r="BX7" s="13"/>
      <c r="BZ7" s="9" t="str">
        <f t="shared" si="33"/>
        <v xml:space="preserve">//----------------------------------------------------------------------------------------------------------------------------------------------------------------------------
                //Markers for WYCZYN_6
                //marker for main page
                addMarker_w6_main({coords:{lat:51,2093459, lng:19,3907827}, iconImage:'http://nieodlegla.pl/files/marker.svg', });
                function addMarker_w6_main(props) {var marker = new google.maps.Marker({ position:props.coords, map:map, }); if(props.iconImage){marker.setIcon(props.iconImage);}
                                                  google.maps.event.addListener(marker, "click", function() { document.querySelector('.bg-modal').style.display = 'block';         document.querySelector('#wyczyn6_content').style.display = 'block'; document.querySelector('#wyczyn6_content').style.position = 'fixed';});
                                                  };
                //Marker for pop-up
                addMarker_w6({coords:{lat:51,2093459, lng:19,3907827}, iconImage:'http://nieodlegla.pl/files/pin.svg', });
                function addMarker_w6(props) {var marker = new google.maps.Marker({ position:props.coords, map:map_wyczyn6, }); if(props.iconImage){marker.setIcon(props.iconImage);}};
                //----------------------------------------------------------------------------------------------------------------------------------------------------------------------------
</v>
      </c>
      <c r="CA7" t="s">
        <v>33</v>
      </c>
      <c r="CB7" s="13">
        <f t="shared" si="34"/>
        <v>6</v>
      </c>
      <c r="CC7" t="s">
        <v>34</v>
      </c>
      <c r="CD7" s="13" t="str">
        <f t="shared" si="35"/>
        <v>6'</v>
      </c>
      <c r="CE7" t="s">
        <v>35</v>
      </c>
      <c r="CF7" s="9" t="str">
        <f t="shared" si="36"/>
        <v>var map_wyczyn6 = new google.maps.Map(document.getElementById('map_wyczyn6'), optionsFeatPopup);</v>
      </c>
      <c r="CG7" s="2" t="s">
        <v>32</v>
      </c>
      <c r="CH7" s="6">
        <f t="shared" si="37"/>
        <v>6</v>
      </c>
      <c r="CI7" s="2" t="s">
        <v>154</v>
      </c>
      <c r="CJ7" s="9" t="str">
        <f t="shared" si="38"/>
        <v xml:space="preserve">//----------------------------------------------------------------------------------------------------------------------------------------------------------------------------
                //Markers for WYCZYN_6                //Marker for pop-up
                addMarker_w6({coords:{lat:51,2093459, lng:19,3907827}, iconImage:'http://nieodlegla.pl/files/pin.svg', });
                function addMarker_w6(props) {var marker = new google.maps.Marker({ position:props.coords, map:map_wyczyn6, }); if(props.iconImage){marker.setIcon(props.iconImage);}};
                //----------------------------------------------------------------------------------------------------------------------------------------------------------------------------
</v>
      </c>
      <c r="CK7" s="2" t="str">
        <f t="shared" si="39"/>
        <v>{
    *@*displayName*@*: *@*#wyczyn6*@*,
    *@*title*@*: *@*Zjedź z  hałdy *@*,
    *@*contestants*@*: ,
    *@*lat*@*: 51.2093459,
    *@*lng*@*: 19.3907827,
    *@*description*@*: *@*</v>
      </c>
      <c r="CL7" s="2" t="str">
        <f t="shared" si="40"/>
        <v>*@*,
    *@*author*@*: *@**@*
  },</v>
      </c>
      <c r="CM7" s="11" t="str">
        <f t="shared" si="41"/>
        <v>{
    *@*displayName*@*: *@*#wyczyn6*@*,
    *@*title*@*: *@*Zjedź z  hałdy *@*,
    *@*contestants*@*: ,
    *@*lat*@*: 51.2093459,
    *@*lng*@*: 19.3907827,
    *@*description*@*: *@*Góra Kamieńska to sztuczne wzniesienie, które powstało w wyniku działań związanych z odkrywkowym wydobyciem węgla brunatnego w kopalni w Bełchatowie. Ma 386 m.n.p.m, a jej usypywanie trwało 16 lat. Na jej boku znajduje się dziś stok narciarski. Spróbuj po nim zjechać (na czym chcesz).*@*,
    *@*author*@*: *@**@*
  },</v>
      </c>
    </row>
    <row r="8" spans="1:91" ht="54" customHeight="1" thickBot="1" x14ac:dyDescent="0.3">
      <c r="A8" s="3">
        <v>7</v>
      </c>
      <c r="B8" s="3" t="s">
        <v>52</v>
      </c>
      <c r="C8" s="3">
        <v>51.2456946</v>
      </c>
      <c r="D8" s="3">
        <v>19.253577499999999</v>
      </c>
      <c r="E8" s="14" t="s">
        <v>62</v>
      </c>
      <c r="F8" s="14">
        <v>2</v>
      </c>
      <c r="G8" s="2" t="s">
        <v>157</v>
      </c>
      <c r="H8" s="2"/>
      <c r="I8" s="3" t="s">
        <v>7</v>
      </c>
      <c r="J8" s="6">
        <f t="shared" si="42"/>
        <v>7</v>
      </c>
      <c r="K8" s="2" t="s">
        <v>9</v>
      </c>
      <c r="L8" s="7">
        <f t="shared" si="43"/>
        <v>7</v>
      </c>
      <c r="M8" s="8" t="s">
        <v>10</v>
      </c>
      <c r="N8" s="6">
        <f t="shared" si="44"/>
        <v>7</v>
      </c>
      <c r="O8" s="2" t="s">
        <v>11</v>
      </c>
      <c r="P8" s="6" t="str">
        <f t="shared" si="45"/>
        <v>Zrób zdjęcie jak z księżyca</v>
      </c>
      <c r="Q8" s="8" t="s">
        <v>48</v>
      </c>
      <c r="R8" s="2" t="s">
        <v>37</v>
      </c>
      <c r="S8" s="7">
        <f t="shared" si="46"/>
        <v>7</v>
      </c>
      <c r="T8" s="8" t="s">
        <v>38</v>
      </c>
      <c r="U8" s="6">
        <f t="shared" si="47"/>
        <v>7</v>
      </c>
      <c r="V8" s="2" t="s">
        <v>12</v>
      </c>
      <c r="W8" s="6">
        <f t="shared" si="48"/>
        <v>7</v>
      </c>
      <c r="X8" s="2" t="s">
        <v>13</v>
      </c>
      <c r="Y8" s="6" t="str">
        <f t="shared" si="49"/>
        <v>Zrób zdjęcie jak z księżyca</v>
      </c>
      <c r="Z8" s="2" t="s">
        <v>49</v>
      </c>
      <c r="AA8" s="6" t="str">
        <f t="shared" si="50"/>
        <v xml:space="preserve">Odwiedź parking z widokiem na kopalnię węgla brunatnego w Bełchatowie i udokumentuj widok, który już wkrótce zostanie zalany przez wodę. </v>
      </c>
      <c r="AB8" s="2" t="s">
        <v>14</v>
      </c>
      <c r="AC8" s="6">
        <f t="shared" si="51"/>
        <v>7</v>
      </c>
      <c r="AD8" s="54" t="s">
        <v>308</v>
      </c>
      <c r="AE8" s="6">
        <f t="shared" si="52"/>
        <v>7</v>
      </c>
      <c r="AF8" s="2" t="s">
        <v>15</v>
      </c>
      <c r="AG8" s="6">
        <f t="shared" si="53"/>
        <v>7</v>
      </c>
      <c r="AH8" t="s">
        <v>8</v>
      </c>
      <c r="AI8" s="74" t="str">
        <f t="shared" si="12"/>
        <v>&lt;!---WYCZYN_7_main--&gt;                    
                    &lt;div class=*@*feat-box*@* id=*@*wyczyn7*@* &gt;
                        &lt;p class=*@*feat-number*@*&gt;#wyczyn7&lt;/p&gt;
                        &lt;h3 class=*@*feat-title*@*&gt;Zrób zdjęcie jak z księżyca&lt;/h3&gt;
                        &lt;p class=*@*feat-counter*@*&gt; 0 osób wzięło udział&lt;/p&gt;
                    &lt;/div&gt;
    &lt;!--feat pop-up code-----WYCZYN_7_---------------------------------------------------------------------------------&gt;
                    &lt;div class=*@*feat-content*@* id=*@*wyczyn7_content*@*&gt;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class=*@*feat-number*@*&gt;#wyczyn7&lt;/p&gt;
                                &lt;h2 class=*@*feat-title*@*&gt;Zrób zdjęcie jak z księżyca&lt;/h2&gt;
                                &lt;p class=*@*feat-counter*@*&gt; 0 osób wzięło udział&lt;/p&gt;
                                &lt;p class=*@*feat-description*@*&gt;Odwiedź parking z widokiem na kopalnię węgla brunatnego w Bełchatowie i udokumentuj widok, który już wkrótce zostanie zalany przez wodę. &lt;/p&gt;
                            &lt;/div&gt;
                            &lt;div class=*@*feat-map-block*@*&gt;
                                &lt;div id=*@*map_wyczyn7*@*&gt;&lt;/div&gt;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WYCZYN_7_main--&gt;</v>
      </c>
      <c r="AJ8" s="9" t="str">
        <f t="shared" si="13"/>
        <v xml:space="preserve">                    
    &lt;!--feat pop-up code-----WYCZYN_7_---------------------------------------------------------------------------------&gt;
                    &lt;div class=*@*feat-content*@* id=*@*wyczyn7_content*@*&gt;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class=*@*feat-number*@*&gt;#wyczyn7&lt;/p&gt;
                                &lt;h2 class=*@*feat-title*@*&gt;Zrób zdjęcie jak z księżyca&lt;/h2&gt;
                                &lt;p class=*@*feat-counter*@*&gt; 0 osób wzięło udział&lt;/p&gt;
                                &lt;p class=*@*feat-description*@*&gt;Odwiedź parking z widokiem na kopalnię węgla brunatnego w Bełchatowie i udokumentuj widok, który już wkrótce zostanie zalany przez wodę. &lt;/p&gt;
                            &lt;/div&gt;
                            &lt;div class=*@*feat-map-block*@*&gt;
                                &lt;div id=*@*map_wyczyn7*@*&gt;&lt;/div&gt;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WYCZYN_7_main--&gt;</v>
      </c>
      <c r="AK8" s="11" t="str">
        <f t="shared" si="14"/>
        <v>#wyczyn7_content,</v>
      </c>
      <c r="AL8" s="11" t="str">
        <f t="shared" si="15"/>
        <v>#map_wyczyn7,</v>
      </c>
      <c r="AM8" s="2" t="s">
        <v>17</v>
      </c>
      <c r="AN8" s="6" t="str">
        <f t="shared" si="16"/>
        <v>7'</v>
      </c>
      <c r="AO8" s="12" t="s">
        <v>18</v>
      </c>
      <c r="AP8" s="6">
        <f t="shared" si="17"/>
        <v>7</v>
      </c>
      <c r="AQ8" s="2" t="s">
        <v>19</v>
      </c>
      <c r="AR8" s="6">
        <f t="shared" si="18"/>
        <v>7</v>
      </c>
      <c r="AS8" s="2" t="s">
        <v>20</v>
      </c>
      <c r="AT8" s="6">
        <f t="shared" si="19"/>
        <v>7</v>
      </c>
      <c r="AU8" s="2" t="s">
        <v>21</v>
      </c>
      <c r="AV8" s="9" t="str">
        <f t="shared" si="20"/>
        <v xml:space="preserve">    $('#wyczyn7').click(function() {
        document.querySelector('.bg-modal').style.display = 'block';
        document.querySelector('#wyczyn7_content').style.display = 'block';
        document.querySelector('#wyczyn7_content').style.position = 'fixed';
    });
    /*Closing the pop-up with feat-description*/
        $('.popup-close-arrow').click(function() {
        document.querySelector('.bg-modal').style.display = 'none';
        document.querySelector('#wyczyn7_content').style.display = 'none';
    });</v>
      </c>
      <c r="AW8" s="2" t="s">
        <v>32</v>
      </c>
      <c r="AX8" s="13">
        <f t="shared" si="21"/>
        <v>7</v>
      </c>
      <c r="AY8" s="2" t="s">
        <v>24</v>
      </c>
      <c r="AZ8" s="13">
        <f t="shared" si="22"/>
        <v>7</v>
      </c>
      <c r="BA8" t="s">
        <v>25</v>
      </c>
      <c r="BB8" s="13">
        <f t="shared" si="23"/>
        <v>51.2456946</v>
      </c>
      <c r="BC8" t="s">
        <v>26</v>
      </c>
      <c r="BD8" s="13">
        <f t="shared" si="24"/>
        <v>19.253577499999999</v>
      </c>
      <c r="BE8" s="2" t="s">
        <v>182</v>
      </c>
      <c r="BF8" s="13">
        <f t="shared" si="25"/>
        <v>7</v>
      </c>
      <c r="BG8" s="2" t="s">
        <v>27</v>
      </c>
      <c r="BH8" s="13">
        <f t="shared" si="26"/>
        <v>7</v>
      </c>
      <c r="BI8" t="s">
        <v>28</v>
      </c>
      <c r="BJ8" s="13">
        <f t="shared" si="27"/>
        <v>7</v>
      </c>
      <c r="BK8" s="2" t="s">
        <v>29</v>
      </c>
      <c r="BL8" s="13">
        <f t="shared" si="28"/>
        <v>7</v>
      </c>
      <c r="BM8" s="2" t="s">
        <v>50</v>
      </c>
      <c r="BN8" s="2">
        <f t="shared" si="29"/>
        <v>51.2456946</v>
      </c>
      <c r="BO8" s="2" t="s">
        <v>26</v>
      </c>
      <c r="BP8" s="2">
        <f t="shared" si="30"/>
        <v>19.253577499999999</v>
      </c>
      <c r="BQ8" s="2" t="s">
        <v>181</v>
      </c>
      <c r="BR8" s="13">
        <f t="shared" si="31"/>
        <v>7</v>
      </c>
      <c r="BS8" t="s">
        <v>30</v>
      </c>
      <c r="BT8" s="13">
        <f t="shared" si="32"/>
        <v>7</v>
      </c>
      <c r="BU8" s="2" t="s">
        <v>31</v>
      </c>
      <c r="BV8" s="13"/>
      <c r="BW8"/>
      <c r="BX8" s="13"/>
      <c r="BZ8" s="9" t="str">
        <f t="shared" si="33"/>
        <v xml:space="preserve">//----------------------------------------------------------------------------------------------------------------------------------------------------------------------------
                //Markers for WYCZYN_7
                //marker for main page
                addMarker_w7_main({coords:{lat:51,2456946, lng:19,2535775}, iconImage:'http://nieodlegla.pl/files/marker.svg', });
                function addMarker_w7_main(props) {var marker = new google.maps.Marker({ position:props.coords, map:map, }); if(props.iconImage){marker.setIcon(props.iconImage);}
                                                  google.maps.event.addListener(marker, "click", function() { document.querySelector('.bg-modal').style.display = 'block';         document.querySelector('#wyczyn7_content').style.display = 'block'; document.querySelector('#wyczyn7_content').style.position = 'fixed';});
                                                  };
                //Marker for pop-up
                addMarker_w7({coords:{lat:51,2456946, lng:19,2535775}, iconImage:'http://nieodlegla.pl/files/pin.svg', });
                function addMarker_w7(props) {var marker = new google.maps.Marker({ position:props.coords, map:map_wyczyn7, }); if(props.iconImage){marker.setIcon(props.iconImage);}};
                //----------------------------------------------------------------------------------------------------------------------------------------------------------------------------
</v>
      </c>
      <c r="CA8" t="s">
        <v>33</v>
      </c>
      <c r="CB8" s="13">
        <f t="shared" si="34"/>
        <v>7</v>
      </c>
      <c r="CC8" t="s">
        <v>34</v>
      </c>
      <c r="CD8" s="13" t="str">
        <f t="shared" si="35"/>
        <v>7'</v>
      </c>
      <c r="CE8" t="s">
        <v>35</v>
      </c>
      <c r="CF8" s="9" t="str">
        <f t="shared" si="36"/>
        <v>var map_wyczyn7 = new google.maps.Map(document.getElementById('map_wyczyn7'), optionsFeatPopup);</v>
      </c>
      <c r="CG8" s="2" t="s">
        <v>32</v>
      </c>
      <c r="CH8" s="6">
        <f t="shared" si="37"/>
        <v>7</v>
      </c>
      <c r="CI8" s="2" t="s">
        <v>154</v>
      </c>
      <c r="CJ8" s="9" t="str">
        <f t="shared" si="38"/>
        <v xml:space="preserve">//----------------------------------------------------------------------------------------------------------------------------------------------------------------------------
                //Markers for WYCZYN_7                //Marker for pop-up
                addMarker_w7({coords:{lat:51,2456946, lng:19,2535775}, iconImage:'http://nieodlegla.pl/files/pin.svg', });
                function addMarker_w7(props) {var marker = new google.maps.Marker({ position:props.coords, map:map_wyczyn7, }); if(props.iconImage){marker.setIcon(props.iconImage);}};
                //----------------------------------------------------------------------------------------------------------------------------------------------------------------------------
</v>
      </c>
      <c r="CK8" s="2" t="str">
        <f t="shared" si="39"/>
        <v>{
    *@*displayName*@*: *@*#wyczyn7*@*,
    *@*title*@*: *@*Zrób zdjęcie jak z księżyca*@*,
    *@*contestants*@*: 2,
    *@*lat*@*: 51.2456946,
    *@*lng*@*: 19.2535775,
    *@*description*@*: *@*</v>
      </c>
      <c r="CL8" s="2" t="str">
        <f t="shared" si="40"/>
        <v>*@*,
    *@*author*@*: *@**@*
  },</v>
      </c>
      <c r="CM8" s="11" t="str">
        <f t="shared" si="41"/>
        <v>{
    *@*displayName*@*: *@*#wyczyn7*@*,
    *@*title*@*: *@*Zrób zdjęcie jak z księżyca*@*,
    *@*contestants*@*: 2,
    *@*lat*@*: 51.2456946,
    *@*lng*@*: 19.2535775,
    *@*description*@*: *@*Odwiedź parking z widokiem na kopalnię węgla brunatnego w Bełchatowie i udokumentuj widok, który już wkrótce zostanie zalany przez wodę. *@*,
    *@*author*@*: *@**@*
  },</v>
      </c>
    </row>
    <row r="9" spans="1:91" ht="54" customHeight="1" thickBot="1" x14ac:dyDescent="0.3">
      <c r="A9" s="3">
        <v>8</v>
      </c>
      <c r="B9" s="3" t="s">
        <v>53</v>
      </c>
      <c r="C9" s="3">
        <v>53.528109999999998</v>
      </c>
      <c r="D9" s="3">
        <v>16.570364399999999</v>
      </c>
      <c r="E9" s="14" t="s">
        <v>63</v>
      </c>
      <c r="F9" s="14"/>
      <c r="G9" s="5" t="s">
        <v>228</v>
      </c>
      <c r="H9" s="5"/>
      <c r="I9" s="3" t="s">
        <v>7</v>
      </c>
      <c r="J9" s="6">
        <f t="shared" si="42"/>
        <v>8</v>
      </c>
      <c r="K9" s="2" t="s">
        <v>9</v>
      </c>
      <c r="L9" s="7">
        <f t="shared" si="43"/>
        <v>8</v>
      </c>
      <c r="M9" s="8" t="s">
        <v>10</v>
      </c>
      <c r="N9" s="6">
        <f t="shared" si="44"/>
        <v>8</v>
      </c>
      <c r="O9" s="2" t="s">
        <v>11</v>
      </c>
      <c r="P9" s="6" t="str">
        <f t="shared" si="45"/>
        <v xml:space="preserve">Idź na największe wrzosowisko </v>
      </c>
      <c r="Q9" s="8" t="s">
        <v>48</v>
      </c>
      <c r="R9" s="2" t="s">
        <v>37</v>
      </c>
      <c r="S9" s="7">
        <f t="shared" si="46"/>
        <v>8</v>
      </c>
      <c r="T9" s="8" t="s">
        <v>38</v>
      </c>
      <c r="U9" s="6">
        <f t="shared" si="47"/>
        <v>8</v>
      </c>
      <c r="V9" s="2" t="s">
        <v>12</v>
      </c>
      <c r="W9" s="6">
        <f t="shared" si="48"/>
        <v>8</v>
      </c>
      <c r="X9" s="2" t="s">
        <v>13</v>
      </c>
      <c r="Y9" s="6" t="str">
        <f t="shared" si="49"/>
        <v xml:space="preserve">Idź na największe wrzosowisko </v>
      </c>
      <c r="Z9" s="2" t="s">
        <v>49</v>
      </c>
      <c r="AA9" s="6" t="str">
        <f t="shared" si="50"/>
        <v>Odwiedź największe wrzosowisko na przełomie sierpnia i września. Polecamy Diabelskie Pustacie obok Bornego-Sulinowa lub Wydmy Lucynowsko-Mostowieckie w okolicach Warszawy.</v>
      </c>
      <c r="AB9" s="2" t="s">
        <v>14</v>
      </c>
      <c r="AC9" s="6">
        <f t="shared" si="51"/>
        <v>8</v>
      </c>
      <c r="AD9" s="54" t="s">
        <v>308</v>
      </c>
      <c r="AE9" s="6">
        <f t="shared" si="52"/>
        <v>8</v>
      </c>
      <c r="AF9" s="2" t="s">
        <v>15</v>
      </c>
      <c r="AG9" s="6">
        <f t="shared" si="53"/>
        <v>8</v>
      </c>
      <c r="AH9" t="s">
        <v>8</v>
      </c>
      <c r="AI9" s="74" t="str">
        <f t="shared" si="12"/>
        <v>&lt;!---WYCZYN_8_main--&gt;                    
                    &lt;div class=*@*feat-box*@* id=*@*wyczyn8*@* &gt;
                        &lt;p class=*@*feat-number*@*&gt;#wyczyn8&lt;/p&gt;
                        &lt;h3 class=*@*feat-title*@*&gt;Idź na największe wrzosowisko &lt;/h3&gt;
                        &lt;p class=*@*feat-counter*@*&gt; 0 osób wzięło udział&lt;/p&gt;
                    &lt;/div&gt;
    &lt;!--feat pop-up code-----WYCZYN_8_---------------------------------------------------------------------------------&gt;
                    &lt;div class=*@*feat-content*@* id=*@*wyczyn8_content*@*&gt;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class=*@*feat-number*@*&gt;#wyczyn8&lt;/p&gt;
                                &lt;h2 class=*@*feat-title*@*&gt;Idź na największe wrzosowisko &lt;/h2&gt;
                                &lt;p class=*@*feat-counter*@*&gt; 0 osób wzięło udział&lt;/p&gt;
                                &lt;p class=*@*feat-description*@*&gt;Odwiedź największe wrzosowisko na przełomie sierpnia i września. Polecamy Diabelskie Pustacie obok Bornego-Sulinowa lub Wydmy Lucynowsko-Mostowieckie w okolicach Warszawy.&lt;/p&gt;
                            &lt;/div&gt;
                            &lt;div class=*@*feat-map-block*@*&gt;
                                &lt;div id=*@*map_wyczyn8*@*&gt;&lt;/div&gt;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WYCZYN_8_main--&gt;</v>
      </c>
      <c r="AJ9" s="9" t="str">
        <f t="shared" si="13"/>
        <v xml:space="preserve">                    
    &lt;!--feat pop-up code-----WYCZYN_8_---------------------------------------------------------------------------------&gt;
                    &lt;div class=*@*feat-content*@* id=*@*wyczyn8_content*@*&gt;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class=*@*feat-number*@*&gt;#wyczyn8&lt;/p&gt;
                                &lt;h2 class=*@*feat-title*@*&gt;Idź na największe wrzosowisko &lt;/h2&gt;
                                &lt;p class=*@*feat-counter*@*&gt; 0 osób wzięło udział&lt;/p&gt;
                                &lt;p class=*@*feat-description*@*&gt;Odwiedź największe wrzosowisko na przełomie sierpnia i września. Polecamy Diabelskie Pustacie obok Bornego-Sulinowa lub Wydmy Lucynowsko-Mostowieckie w okolicach Warszawy.&lt;/p&gt;
                            &lt;/div&gt;
                            &lt;div class=*@*feat-map-block*@*&gt;
                                &lt;div id=*@*map_wyczyn8*@*&gt;&lt;/div&gt;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WYCZYN_8_main--&gt;</v>
      </c>
      <c r="AK9" s="11" t="str">
        <f t="shared" si="14"/>
        <v>#wyczyn8_content,</v>
      </c>
      <c r="AL9" s="11" t="str">
        <f t="shared" si="15"/>
        <v>#map_wyczyn8,</v>
      </c>
      <c r="AM9" s="2" t="s">
        <v>17</v>
      </c>
      <c r="AN9" s="6" t="str">
        <f t="shared" si="16"/>
        <v>8'</v>
      </c>
      <c r="AO9" s="12" t="s">
        <v>18</v>
      </c>
      <c r="AP9" s="6">
        <f t="shared" si="17"/>
        <v>8</v>
      </c>
      <c r="AQ9" s="2" t="s">
        <v>19</v>
      </c>
      <c r="AR9" s="6">
        <f t="shared" si="18"/>
        <v>8</v>
      </c>
      <c r="AS9" s="2" t="s">
        <v>20</v>
      </c>
      <c r="AT9" s="6">
        <f t="shared" si="19"/>
        <v>8</v>
      </c>
      <c r="AU9" s="2" t="s">
        <v>21</v>
      </c>
      <c r="AV9" s="9" t="str">
        <f t="shared" si="20"/>
        <v xml:space="preserve">    $('#wyczyn8').click(function() {
        document.querySelector('.bg-modal').style.display = 'block';
        document.querySelector('#wyczyn8_content').style.display = 'block';
        document.querySelector('#wyczyn8_content').style.position = 'fixed';
    });
    /*Closing the pop-up with feat-description*/
        $('.popup-close-arrow').click(function() {
        document.querySelector('.bg-modal').style.display = 'none';
        document.querySelector('#wyczyn8_content').style.display = 'none';
    });</v>
      </c>
      <c r="AW9" s="2" t="s">
        <v>32</v>
      </c>
      <c r="AX9" s="13">
        <f t="shared" si="21"/>
        <v>8</v>
      </c>
      <c r="AY9" s="2" t="s">
        <v>24</v>
      </c>
      <c r="AZ9" s="13">
        <f t="shared" si="22"/>
        <v>8</v>
      </c>
      <c r="BA9" t="s">
        <v>25</v>
      </c>
      <c r="BB9" s="13">
        <f t="shared" si="23"/>
        <v>53.528109999999998</v>
      </c>
      <c r="BC9" t="s">
        <v>26</v>
      </c>
      <c r="BD9" s="13">
        <f t="shared" si="24"/>
        <v>16.570364399999999</v>
      </c>
      <c r="BE9" s="2" t="s">
        <v>182</v>
      </c>
      <c r="BF9" s="13">
        <f t="shared" si="25"/>
        <v>8</v>
      </c>
      <c r="BG9" s="2" t="s">
        <v>27</v>
      </c>
      <c r="BH9" s="13">
        <f t="shared" si="26"/>
        <v>8</v>
      </c>
      <c r="BI9" t="s">
        <v>28</v>
      </c>
      <c r="BJ9" s="13">
        <f t="shared" si="27"/>
        <v>8</v>
      </c>
      <c r="BK9" s="2" t="s">
        <v>29</v>
      </c>
      <c r="BL9" s="13">
        <f t="shared" si="28"/>
        <v>8</v>
      </c>
      <c r="BM9" s="2" t="s">
        <v>50</v>
      </c>
      <c r="BN9" s="2">
        <f t="shared" si="29"/>
        <v>53.528109999999998</v>
      </c>
      <c r="BO9" s="2" t="s">
        <v>26</v>
      </c>
      <c r="BP9" s="2">
        <f t="shared" si="30"/>
        <v>16.570364399999999</v>
      </c>
      <c r="BQ9" s="2" t="s">
        <v>181</v>
      </c>
      <c r="BR9" s="13">
        <f t="shared" si="31"/>
        <v>8</v>
      </c>
      <c r="BS9" t="s">
        <v>30</v>
      </c>
      <c r="BT9" s="13">
        <f t="shared" si="32"/>
        <v>8</v>
      </c>
      <c r="BU9" s="2" t="s">
        <v>31</v>
      </c>
      <c r="BV9" s="13"/>
      <c r="BW9"/>
      <c r="BX9" s="13"/>
      <c r="BZ9" s="9" t="str">
        <f t="shared" si="33"/>
        <v xml:space="preserve">//----------------------------------------------------------------------------------------------------------------------------------------------------------------------------
                //Markers for WYCZYN_8
                //marker for main page
                addMarker_w8_main({coords:{lat:53,52811, lng:16,5703644}, iconImage:'http://nieodlegla.pl/files/marker.svg', });
                function addMarker_w8_main(props) {var marker = new google.maps.Marker({ position:props.coords, map:map, }); if(props.iconImage){marker.setIcon(props.iconImage);}
                                                  google.maps.event.addListener(marker, "click", function() { document.querySelector('.bg-modal').style.display = 'block';         document.querySelector('#wyczyn8_content').style.display = 'block'; document.querySelector('#wyczyn8_content').style.position = 'fixed';});
                                                  };
                //Marker for pop-up
                addMarker_w8({coords:{lat:53,52811, lng:16,5703644}, iconImage:'http://nieodlegla.pl/files/pin.svg', });
                function addMarker_w8(props) {var marker = new google.maps.Marker({ position:props.coords, map:map_wyczyn8, }); if(props.iconImage){marker.setIcon(props.iconImage);}};
                //----------------------------------------------------------------------------------------------------------------------------------------------------------------------------
</v>
      </c>
      <c r="CA9" t="s">
        <v>33</v>
      </c>
      <c r="CB9" s="13">
        <f t="shared" si="34"/>
        <v>8</v>
      </c>
      <c r="CC9" t="s">
        <v>34</v>
      </c>
      <c r="CD9" s="13" t="str">
        <f t="shared" si="35"/>
        <v>8'</v>
      </c>
      <c r="CE9" t="s">
        <v>35</v>
      </c>
      <c r="CF9" s="9" t="str">
        <f t="shared" si="36"/>
        <v>var map_wyczyn8 = new google.maps.Map(document.getElementById('map_wyczyn8'), optionsFeatPopup);</v>
      </c>
      <c r="CG9" s="2" t="s">
        <v>32</v>
      </c>
      <c r="CH9" s="6">
        <f t="shared" si="37"/>
        <v>8</v>
      </c>
      <c r="CI9" s="2" t="s">
        <v>154</v>
      </c>
      <c r="CJ9" s="9" t="str">
        <f t="shared" si="38"/>
        <v xml:space="preserve">//----------------------------------------------------------------------------------------------------------------------------------------------------------------------------
                //Markers for WYCZYN_8                //Marker for pop-up
                addMarker_w8({coords:{lat:53,52811, lng:16,5703644}, iconImage:'http://nieodlegla.pl/files/pin.svg', });
                function addMarker_w8(props) {var marker = new google.maps.Marker({ position:props.coords, map:map_wyczyn8, }); if(props.iconImage){marker.setIcon(props.iconImage);}};
                //----------------------------------------------------------------------------------------------------------------------------------------------------------------------------
</v>
      </c>
      <c r="CK9" s="2" t="str">
        <f t="shared" si="39"/>
        <v>{
    *@*displayName*@*: *@*#wyczyn8*@*,
    *@*title*@*: *@*Idź na największe wrzosowisko *@*,
    *@*contestants*@*: ,
    *@*lat*@*: 53.52811,
    *@*lng*@*: 16.5703644,
    *@*description*@*: *@*</v>
      </c>
      <c r="CL9" s="2" t="str">
        <f t="shared" si="40"/>
        <v>*@*,
    *@*author*@*: *@**@*
  },</v>
      </c>
      <c r="CM9" s="11" t="str">
        <f t="shared" si="41"/>
        <v>{
    *@*displayName*@*: *@*#wyczyn8*@*,
    *@*title*@*: *@*Idź na największe wrzosowisko *@*,
    *@*contestants*@*: ,
    *@*lat*@*: 53.52811,
    *@*lng*@*: 16.5703644,
    *@*description*@*: *@*Odwiedź największe wrzosowisko na przełomie sierpnia i września. Polecamy Diabelskie Pustacie obok Bornego-Sulinowa lub Wydmy Lucynowsko-Mostowieckie w okolicach Warszawy.*@*,
    *@*author*@*: *@**@*
  },</v>
      </c>
    </row>
    <row r="10" spans="1:91" s="82" customFormat="1" ht="54" customHeight="1" thickBot="1" x14ac:dyDescent="0.3">
      <c r="A10" s="81">
        <v>8</v>
      </c>
      <c r="B10" s="82" t="s">
        <v>229</v>
      </c>
      <c r="C10" s="82" t="s">
        <v>230</v>
      </c>
      <c r="D10" s="82" t="s">
        <v>231</v>
      </c>
      <c r="E10" s="83"/>
      <c r="F10" s="83"/>
      <c r="G10" s="84"/>
      <c r="H10" s="84"/>
      <c r="I10" s="82" t="s">
        <v>7</v>
      </c>
      <c r="J10" s="85">
        <f t="shared" ref="J10" si="54">A10</f>
        <v>8</v>
      </c>
      <c r="K10" s="81" t="s">
        <v>9</v>
      </c>
      <c r="L10" s="86">
        <f t="shared" ref="L10" si="55">A10</f>
        <v>8</v>
      </c>
      <c r="M10" s="87" t="s">
        <v>10</v>
      </c>
      <c r="N10" s="85">
        <f t="shared" ref="N10" si="56">A10</f>
        <v>8</v>
      </c>
      <c r="O10" s="81" t="s">
        <v>11</v>
      </c>
      <c r="P10" s="85">
        <f t="shared" ref="P10" si="57">E10</f>
        <v>0</v>
      </c>
      <c r="Q10" s="87" t="s">
        <v>48</v>
      </c>
      <c r="R10" s="81" t="s">
        <v>37</v>
      </c>
      <c r="S10" s="86">
        <f t="shared" ref="S10" si="58">A10</f>
        <v>8</v>
      </c>
      <c r="T10" s="87" t="s">
        <v>38</v>
      </c>
      <c r="U10" s="85">
        <f t="shared" ref="U10" si="59">A10</f>
        <v>8</v>
      </c>
      <c r="V10" s="81" t="s">
        <v>12</v>
      </c>
      <c r="W10" s="85">
        <f t="shared" ref="W10" si="60">A10</f>
        <v>8</v>
      </c>
      <c r="X10" s="81" t="s">
        <v>13</v>
      </c>
      <c r="Y10" s="85">
        <f t="shared" ref="Y10" si="61">E10</f>
        <v>0</v>
      </c>
      <c r="Z10" s="81" t="s">
        <v>49</v>
      </c>
      <c r="AA10" s="85">
        <f t="shared" ref="AA10" si="62">G10</f>
        <v>0</v>
      </c>
      <c r="AB10" s="81" t="s">
        <v>14</v>
      </c>
      <c r="AC10" s="85">
        <f t="shared" ref="AC10" si="63">A10</f>
        <v>8</v>
      </c>
      <c r="AD10" s="54" t="s">
        <v>308</v>
      </c>
      <c r="AE10" s="85">
        <f t="shared" ref="AE10" si="64">A10</f>
        <v>8</v>
      </c>
      <c r="AF10" s="81" t="s">
        <v>15</v>
      </c>
      <c r="AG10" s="85">
        <f t="shared" ref="AG10" si="65">A10</f>
        <v>8</v>
      </c>
      <c r="AH10" s="88" t="s">
        <v>8</v>
      </c>
      <c r="AI10" s="89" t="str">
        <f t="shared" ref="AI10" si="66">CONCATENATE(I10,J10,K10,L10,M10,N10,O10,P10,Q10,R10,S10,T10,U10,V10,W10,X10,Y10,Z10,AA10,AB10,AC10,AD10,AE10,AF10,AG10,AH10)</f>
        <v>&lt;!---WYCZYN_8_main--&gt;                    
                    &lt;div class=*@*feat-box*@* id=*@*wyczyn8*@* &gt;
                        &lt;p class=*@*feat-number*@*&gt;#wyczyn8&lt;/p&gt;
                        &lt;h3 class=*@*feat-title*@*&gt;0&lt;/h3&gt;
                        &lt;p class=*@*feat-counter*@*&gt; 0 osób wzięło udział&lt;/p&gt;
                    &lt;/div&gt;
    &lt;!--feat pop-up code-----WYCZYN_8_---------------------------------------------------------------------------------&gt;
                    &lt;div class=*@*feat-content*@* id=*@*wyczyn8_content*@*&gt;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class=*@*feat-number*@*&gt;#wyczyn8&lt;/p&gt;
                                &lt;h2 class=*@*feat-title*@*&gt;0&lt;/h2&gt;
                                &lt;p class=*@*feat-counter*@*&gt; 0 osób wzięło udział&lt;/p&gt;
                                &lt;p class=*@*feat-description*@*&gt;0&lt;/p&gt;
                            &lt;/div&gt;
                            &lt;div class=*@*feat-map-block*@*&gt;
                                &lt;div id=*@*map_wyczyn8*@*&gt;&lt;/div&gt;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WYCZYN_8_main--&gt;</v>
      </c>
      <c r="AJ10" s="90" t="str">
        <f t="shared" ref="AJ10" si="67">CONCATENATE(R10,S10,T10,U10,V10,W10,X10,Y10,Z10,AA10,AB10,AC10,AD10,AE10,AF10,AG10,AH10)</f>
        <v xml:space="preserve">                    
    &lt;!--feat pop-up code-----WYCZYN_8_---------------------------------------------------------------------------------&gt;
                    &lt;div class=*@*feat-content*@* id=*@*wyczyn8_content*@*&gt;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class=*@*feat-number*@*&gt;#wyczyn8&lt;/p&gt;
                                &lt;h2 class=*@*feat-title*@*&gt;0&lt;/h2&gt;
                                &lt;p class=*@*feat-counter*@*&gt; 0 osób wzięło udział&lt;/p&gt;
                                &lt;p class=*@*feat-description*@*&gt;0&lt;/p&gt;
                            &lt;/div&gt;
                            &lt;div class=*@*feat-map-block*@*&gt;
                                &lt;div id=*@*map_wyczyn8*@*&gt;&lt;/div&gt;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WYCZYN_8_main--&gt;</v>
      </c>
      <c r="AK10" s="91" t="str">
        <f t="shared" ref="AK10" si="68">"#wyczyn"&amp;A10&amp;"_content,"</f>
        <v>#wyczyn8_content,</v>
      </c>
      <c r="AL10" s="91" t="str">
        <f t="shared" ref="AL10" si="69">"#map_wyczyn"&amp;A10&amp;","</f>
        <v>#map_wyczyn8,</v>
      </c>
      <c r="AM10" s="81" t="s">
        <v>17</v>
      </c>
      <c r="AN10" s="85" t="str">
        <f t="shared" ref="AN10" si="70">A10&amp;"'"</f>
        <v>8'</v>
      </c>
      <c r="AO10" s="92" t="s">
        <v>18</v>
      </c>
      <c r="AP10" s="85">
        <f t="shared" ref="AP10" si="71">A10</f>
        <v>8</v>
      </c>
      <c r="AQ10" s="81" t="s">
        <v>19</v>
      </c>
      <c r="AR10" s="85">
        <f t="shared" ref="AR10" si="72">A10</f>
        <v>8</v>
      </c>
      <c r="AS10" s="81" t="s">
        <v>20</v>
      </c>
      <c r="AT10" s="85">
        <f t="shared" ref="AT10" si="73">A10</f>
        <v>8</v>
      </c>
      <c r="AU10" s="81" t="s">
        <v>21</v>
      </c>
      <c r="AV10" s="90" t="str">
        <f t="shared" ref="AV10" si="74">CONCATENATE(AM10,AN10,AO10,AP10,AQ10,AR10,AS10,AT10,AU10)</f>
        <v xml:space="preserve">    $('#wyczyn8').click(function() {
        document.querySelector('.bg-modal').style.display = 'block';
        document.querySelector('#wyczyn8_content').style.display = 'block';
        document.querySelector('#wyczyn8_content').style.position = 'fixed';
    });
    /*Closing the pop-up with feat-description*/
        $('.popup-close-arrow').click(function() {
        document.querySelector('.bg-modal').style.display = 'none';
        document.querySelector('#wyczyn8_content').style.display = 'none';
    });</v>
      </c>
      <c r="AW10" s="81" t="s">
        <v>32</v>
      </c>
      <c r="AX10" s="93">
        <f t="shared" ref="AX10" si="75">A10</f>
        <v>8</v>
      </c>
      <c r="AY10" s="81" t="s">
        <v>24</v>
      </c>
      <c r="AZ10" s="93">
        <f t="shared" ref="AZ10" si="76">A10</f>
        <v>8</v>
      </c>
      <c r="BA10" s="88" t="s">
        <v>25</v>
      </c>
      <c r="BB10" s="93" t="str">
        <f t="shared" ref="BB10" si="77">C10</f>
        <v>52.5166338</v>
      </c>
      <c r="BC10" s="88" t="s">
        <v>26</v>
      </c>
      <c r="BD10" s="93" t="str">
        <f t="shared" ref="BD10" si="78">D10</f>
        <v>21.4514252</v>
      </c>
      <c r="BE10" s="81" t="s">
        <v>182</v>
      </c>
      <c r="BF10" s="93">
        <f t="shared" ref="BF10" si="79">A10</f>
        <v>8</v>
      </c>
      <c r="BG10" s="81" t="s">
        <v>27</v>
      </c>
      <c r="BH10" s="93">
        <f t="shared" ref="BH10" si="80">A10</f>
        <v>8</v>
      </c>
      <c r="BI10" s="88" t="s">
        <v>28</v>
      </c>
      <c r="BJ10" s="93">
        <f t="shared" ref="BJ10" si="81">A10</f>
        <v>8</v>
      </c>
      <c r="BK10" s="81" t="s">
        <v>29</v>
      </c>
      <c r="BL10" s="93">
        <f t="shared" ref="BL10" si="82">A10</f>
        <v>8</v>
      </c>
      <c r="BM10" s="81" t="s">
        <v>50</v>
      </c>
      <c r="BN10" s="81" t="str">
        <f t="shared" ref="BN10" si="83">C10</f>
        <v>52.5166338</v>
      </c>
      <c r="BO10" s="81" t="s">
        <v>26</v>
      </c>
      <c r="BP10" s="81" t="str">
        <f t="shared" ref="BP10" si="84">D10</f>
        <v>21.4514252</v>
      </c>
      <c r="BQ10" s="81" t="s">
        <v>181</v>
      </c>
      <c r="BR10" s="93">
        <f t="shared" ref="BR10" si="85">A10</f>
        <v>8</v>
      </c>
      <c r="BS10" s="88" t="s">
        <v>30</v>
      </c>
      <c r="BT10" s="93">
        <f t="shared" ref="BT10" si="86">A10</f>
        <v>8</v>
      </c>
      <c r="BU10" s="81" t="s">
        <v>31</v>
      </c>
      <c r="BV10" s="93"/>
      <c r="BW10" s="88"/>
      <c r="BX10" s="93"/>
      <c r="BY10" s="88"/>
      <c r="BZ10" s="90" t="str">
        <f t="shared" ref="BZ10" si="87">CONCATENATE(AW10,AX10,AY10,AZ10,BA10,BB10,BC10,BD10,BE10,BF10,BG10,BH10,BI10,BJ10,BK10,BL10,BM10,BN10,BO10,BP10,BQ10,BR10,BS10,BT10,BU10)</f>
        <v xml:space="preserve">//----------------------------------------------------------------------------------------------------------------------------------------------------------------------------
                //Markers for WYCZYN_8
                //marker for main page
                addMarker_w8_main({coords:{lat:52.5166338, lng:21.4514252}, iconImage:'http://nieodlegla.pl/files/marker.svg', });
                function addMarker_w8_main(props) {var marker = new google.maps.Marker({ position:props.coords, map:map, }); if(props.iconImage){marker.setIcon(props.iconImage);}
                                                  google.maps.event.addListener(marker, "click", function() { document.querySelector('.bg-modal').style.display = 'block';         document.querySelector('#wyczyn8_content').style.display = 'block'; document.querySelector('#wyczyn8_content').style.position = 'fixed';});
                                                  };
                //Marker for pop-up
                addMarker_w8({coords:{lat:52.5166338, lng:21.4514252}, iconImage:'http://nieodlegla.pl/files/pin.svg', });
                function addMarker_w8(props) {var marker = new google.maps.Marker({ position:props.coords, map:map_wyczyn8, }); if(props.iconImage){marker.setIcon(props.iconImage);}};
                //----------------------------------------------------------------------------------------------------------------------------------------------------------------------------
</v>
      </c>
      <c r="CA10" s="88" t="s">
        <v>33</v>
      </c>
      <c r="CB10" s="93">
        <f t="shared" ref="CB10" si="88">A10</f>
        <v>8</v>
      </c>
      <c r="CC10" s="88" t="s">
        <v>34</v>
      </c>
      <c r="CD10" s="93" t="str">
        <f t="shared" ref="CD10" si="89">A10&amp;"'"</f>
        <v>8'</v>
      </c>
      <c r="CE10" s="88" t="s">
        <v>35</v>
      </c>
      <c r="CF10" s="90" t="str">
        <f t="shared" ref="CF10" si="90">CONCATENATE(CA10,CB10,CC10,CD10,CE10,)</f>
        <v>var map_wyczyn8 = new google.maps.Map(document.getElementById('map_wyczyn8'), optionsFeatPopup);</v>
      </c>
      <c r="CG10" s="81" t="s">
        <v>32</v>
      </c>
      <c r="CH10" s="85">
        <f t="shared" ref="CH10" si="91">A10</f>
        <v>8</v>
      </c>
      <c r="CI10" s="81" t="s">
        <v>154</v>
      </c>
      <c r="CJ10" s="90" t="str">
        <f t="shared" ref="CJ10" si="92">CONCATENATE(CG10,CH10,CI10,BL10,BM10,BN10,BO10,BP10,BQ10,BR10,BS10,BT10,BU10)</f>
        <v xml:space="preserve">//----------------------------------------------------------------------------------------------------------------------------------------------------------------------------
                //Markers for WYCZYN_8                //Marker for pop-up
                addMarker_w8({coords:{lat:52.5166338, lng:21.4514252}, iconImage:'http://nieodlegla.pl/files/pin.svg', });
                function addMarker_w8(props) {var marker = new google.maps.Marker({ position:props.coords, map:map_wyczyn8, }); if(props.iconImage){marker.setIcon(props.iconImage);}};
                //----------------------------------------------------------------------------------------------------------------------------------------------------------------------------
</v>
      </c>
      <c r="CK10" s="2"/>
      <c r="CL10" s="2"/>
      <c r="CM10" s="11"/>
    </row>
    <row r="11" spans="1:91" ht="54" customHeight="1" thickBot="1" x14ac:dyDescent="0.3">
      <c r="A11" s="3">
        <v>9</v>
      </c>
      <c r="B11" s="3" t="s">
        <v>54</v>
      </c>
      <c r="C11" s="3">
        <v>51.523584800000002</v>
      </c>
      <c r="D11" s="3">
        <v>23.555452599999999</v>
      </c>
      <c r="E11" s="14" t="s">
        <v>64</v>
      </c>
      <c r="F11" s="14"/>
      <c r="G11" s="1" t="s">
        <v>65</v>
      </c>
      <c r="H11" s="1"/>
      <c r="I11" s="3" t="s">
        <v>7</v>
      </c>
      <c r="J11" s="6">
        <f t="shared" si="42"/>
        <v>9</v>
      </c>
      <c r="K11" s="2" t="s">
        <v>9</v>
      </c>
      <c r="L11" s="7">
        <f t="shared" si="43"/>
        <v>9</v>
      </c>
      <c r="M11" s="8" t="s">
        <v>10</v>
      </c>
      <c r="N11" s="6">
        <f t="shared" si="44"/>
        <v>9</v>
      </c>
      <c r="O11" s="2" t="s">
        <v>11</v>
      </c>
      <c r="P11" s="6" t="str">
        <f t="shared" si="45"/>
        <v>Odwiedź trójstyk granic na Bugu</v>
      </c>
      <c r="Q11" s="8" t="s">
        <v>48</v>
      </c>
      <c r="R11" s="2" t="s">
        <v>37</v>
      </c>
      <c r="S11" s="7">
        <f t="shared" si="46"/>
        <v>9</v>
      </c>
      <c r="T11" s="8" t="s">
        <v>38</v>
      </c>
      <c r="U11" s="6">
        <f t="shared" si="47"/>
        <v>9</v>
      </c>
      <c r="V11" s="2" t="s">
        <v>12</v>
      </c>
      <c r="W11" s="6">
        <f t="shared" si="48"/>
        <v>9</v>
      </c>
      <c r="X11" s="2" t="s">
        <v>13</v>
      </c>
      <c r="Y11" s="6" t="str">
        <f t="shared" si="49"/>
        <v>Odwiedź trójstyk granic na Bugu</v>
      </c>
      <c r="Z11" s="2" t="s">
        <v>49</v>
      </c>
      <c r="AA11" s="6" t="str">
        <f t="shared" si="50"/>
        <v>Lokalizacja tego trójstyku jest płynna, bo jako jedyny znajduje się na wodzie, a dokładnie na Bugu pod Włodawą, niedaleko od wsi Orchówek i nie prowadzą do niego żadne oznaczenia. Po polskiej stronie rzeki trzeba szukać nowego słupa z napisem Bug. Na styk najlepiej dostać się kajakiem. Można też zahaczyć jego okolice, żeby było łatwiej rowerem.</v>
      </c>
      <c r="AB11" s="2" t="s">
        <v>14</v>
      </c>
      <c r="AC11" s="6">
        <f t="shared" si="51"/>
        <v>9</v>
      </c>
      <c r="AD11" s="54" t="s">
        <v>308</v>
      </c>
      <c r="AE11" s="6">
        <f t="shared" si="52"/>
        <v>9</v>
      </c>
      <c r="AF11" s="2" t="s">
        <v>15</v>
      </c>
      <c r="AG11" s="6">
        <f t="shared" si="53"/>
        <v>9</v>
      </c>
      <c r="AH11" t="s">
        <v>8</v>
      </c>
      <c r="AI11" s="74" t="str">
        <f t="shared" si="12"/>
        <v>&lt;!---WYCZYN_9_main--&gt;                    
                    &lt;div class=*@*feat-box*@* id=*@*wyczyn9*@* &gt;
                        &lt;p class=*@*feat-number*@*&gt;#wyczyn9&lt;/p&gt;
                        &lt;h3 class=*@*feat-title*@*&gt;Odwiedź trójstyk granic na Bugu&lt;/h3&gt;
                        &lt;p class=*@*feat-counter*@*&gt; 0 osób wzięło udział&lt;/p&gt;
                    &lt;/div&gt;
    &lt;!--feat pop-up code-----WYCZYN_9_---------------------------------------------------------------------------------&gt;
                    &lt;div class=*@*feat-content*@* id=*@*wyczyn9_content*@*&gt;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class=*@*feat-number*@*&gt;#wyczyn9&lt;/p&gt;
                                &lt;h2 class=*@*feat-title*@*&gt;Odwiedź trójstyk granic na Bugu&lt;/h2&gt;
                                &lt;p class=*@*feat-counter*@*&gt; 0 osób wzięło udział&lt;/p&gt;
                                &lt;p class=*@*feat-description*@*&gt;Lokalizacja tego trójstyku jest płynna, bo jako jedyny znajduje się na wodzie, a dokładnie na Bugu pod Włodawą, niedaleko od wsi Orchówek i nie prowadzą do niego żadne oznaczenia. Po polskiej stronie rzeki trzeba szukać nowego słupa z napisem Bug. Na styk najlepiej dostać się kajakiem. Można też zahaczyć jego okolice, żeby było łatwiej rowerem.&lt;/p&gt;
                            &lt;/div&gt;
                            &lt;div class=*@*feat-map-block*@*&gt;
                                &lt;div id=*@*map_wyczyn9*@*&gt;&lt;/div&gt;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WYCZYN_9_main--&gt;</v>
      </c>
      <c r="AJ11" s="9" t="str">
        <f t="shared" si="13"/>
        <v xml:space="preserve">                    
    &lt;!--feat pop-up code-----WYCZYN_9_---------------------------------------------------------------------------------&gt;
                    &lt;div class=*@*feat-content*@* id=*@*wyczyn9_content*@*&gt;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class=*@*feat-number*@*&gt;#wyczyn9&lt;/p&gt;
                                &lt;h2 class=*@*feat-title*@*&gt;Odwiedź trójstyk granic na Bugu&lt;/h2&gt;
                                &lt;p class=*@*feat-counter*@*&gt; 0 osób wzięło udział&lt;/p&gt;
                                &lt;p class=*@*feat-description*@*&gt;Lokalizacja tego trójstyku jest płynna, bo jako jedyny znajduje się na wodzie, a dokładnie na Bugu pod Włodawą, niedaleko od wsi Orchówek i nie prowadzą do niego żadne oznaczenia. Po polskiej stronie rzeki trzeba szukać nowego słupa z napisem Bug. Na styk najlepiej dostać się kajakiem. Można też zahaczyć jego okolice, żeby było łatwiej rowerem.&lt;/p&gt;
                            &lt;/div&gt;
                            &lt;div class=*@*feat-map-block*@*&gt;
                                &lt;div id=*@*map_wyczyn9*@*&gt;&lt;/div&gt;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WYCZYN_9_main--&gt;</v>
      </c>
      <c r="AK11" s="11" t="str">
        <f t="shared" si="14"/>
        <v>#wyczyn9_content,</v>
      </c>
      <c r="AL11" s="11" t="str">
        <f t="shared" si="15"/>
        <v>#map_wyczyn9,</v>
      </c>
      <c r="AM11" s="2" t="s">
        <v>17</v>
      </c>
      <c r="AN11" s="6" t="str">
        <f t="shared" si="16"/>
        <v>9'</v>
      </c>
      <c r="AO11" s="12" t="s">
        <v>18</v>
      </c>
      <c r="AP11" s="6">
        <f t="shared" si="17"/>
        <v>9</v>
      </c>
      <c r="AQ11" s="2" t="s">
        <v>19</v>
      </c>
      <c r="AR11" s="6">
        <f t="shared" si="18"/>
        <v>9</v>
      </c>
      <c r="AS11" s="2" t="s">
        <v>20</v>
      </c>
      <c r="AT11" s="6">
        <f t="shared" si="19"/>
        <v>9</v>
      </c>
      <c r="AU11" s="2" t="s">
        <v>21</v>
      </c>
      <c r="AV11" s="9" t="str">
        <f t="shared" si="20"/>
        <v xml:space="preserve">    $('#wyczyn9').click(function() {
        document.querySelector('.bg-modal').style.display = 'block';
        document.querySelector('#wyczyn9_content').style.display = 'block';
        document.querySelector('#wyczyn9_content').style.position = 'fixed';
    });
    /*Closing the pop-up with feat-description*/
        $('.popup-close-arrow').click(function() {
        document.querySelector('.bg-modal').style.display = 'none';
        document.querySelector('#wyczyn9_content').style.display = 'none';
    });</v>
      </c>
      <c r="AW11" s="2" t="s">
        <v>32</v>
      </c>
      <c r="AX11" s="13">
        <f t="shared" si="21"/>
        <v>9</v>
      </c>
      <c r="AY11" s="2" t="s">
        <v>24</v>
      </c>
      <c r="AZ11" s="13">
        <f t="shared" si="22"/>
        <v>9</v>
      </c>
      <c r="BA11" t="s">
        <v>25</v>
      </c>
      <c r="BB11" s="13">
        <f t="shared" si="23"/>
        <v>51.523584800000002</v>
      </c>
      <c r="BC11" t="s">
        <v>26</v>
      </c>
      <c r="BD11" s="13">
        <f t="shared" si="24"/>
        <v>23.555452599999999</v>
      </c>
      <c r="BE11" s="2" t="s">
        <v>182</v>
      </c>
      <c r="BF11" s="13">
        <f t="shared" si="25"/>
        <v>9</v>
      </c>
      <c r="BG11" s="2" t="s">
        <v>27</v>
      </c>
      <c r="BH11" s="13">
        <f t="shared" si="26"/>
        <v>9</v>
      </c>
      <c r="BI11" t="s">
        <v>28</v>
      </c>
      <c r="BJ11" s="13">
        <f t="shared" si="27"/>
        <v>9</v>
      </c>
      <c r="BK11" s="2" t="s">
        <v>29</v>
      </c>
      <c r="BL11" s="13">
        <f t="shared" si="28"/>
        <v>9</v>
      </c>
      <c r="BM11" s="2" t="s">
        <v>50</v>
      </c>
      <c r="BN11" s="2">
        <f t="shared" si="29"/>
        <v>51.523584800000002</v>
      </c>
      <c r="BO11" s="2" t="s">
        <v>26</v>
      </c>
      <c r="BP11" s="2">
        <f t="shared" si="30"/>
        <v>23.555452599999999</v>
      </c>
      <c r="BQ11" s="2" t="s">
        <v>181</v>
      </c>
      <c r="BR11" s="13">
        <f t="shared" si="31"/>
        <v>9</v>
      </c>
      <c r="BS11" t="s">
        <v>30</v>
      </c>
      <c r="BT11" s="13">
        <f t="shared" si="32"/>
        <v>9</v>
      </c>
      <c r="BU11" s="2" t="s">
        <v>31</v>
      </c>
      <c r="BV11" s="13"/>
      <c r="BW11"/>
      <c r="BX11" s="13"/>
      <c r="BZ11" s="9" t="str">
        <f t="shared" si="33"/>
        <v xml:space="preserve">//----------------------------------------------------------------------------------------------------------------------------------------------------------------------------
                //Markers for WYCZYN_9
                //marker for main page
                addMarker_w9_main({coords:{lat:51,5235848, lng:23,5554526}, iconImage:'http://nieodlegla.pl/files/marker.svg', });
                function addMarker_w9_main(props) {var marker = new google.maps.Marker({ position:props.coords, map:map, }); if(props.iconImage){marker.setIcon(props.iconImage);}
                                                  google.maps.event.addListener(marker, "click", function() { document.querySelector('.bg-modal').style.display = 'block';         document.querySelector('#wyczyn9_content').style.display = 'block'; document.querySelector('#wyczyn9_content').style.position = 'fixed';});
                                                  };
                //Marker for pop-up
                addMarker_w9({coords:{lat:51,5235848, lng:23,5554526}, iconImage:'http://nieodlegla.pl/files/pin.svg', });
                function addMarker_w9(props) {var marker = new google.maps.Marker({ position:props.coords, map:map_wyczyn9, }); if(props.iconImage){marker.setIcon(props.iconImage);}};
                //----------------------------------------------------------------------------------------------------------------------------------------------------------------------------
</v>
      </c>
      <c r="CA11" t="s">
        <v>33</v>
      </c>
      <c r="CB11" s="13">
        <f t="shared" si="34"/>
        <v>9</v>
      </c>
      <c r="CC11" t="s">
        <v>34</v>
      </c>
      <c r="CD11" s="13" t="str">
        <f t="shared" si="35"/>
        <v>9'</v>
      </c>
      <c r="CE11" t="s">
        <v>35</v>
      </c>
      <c r="CF11" s="9" t="str">
        <f t="shared" si="36"/>
        <v>var map_wyczyn9 = new google.maps.Map(document.getElementById('map_wyczyn9'), optionsFeatPopup);</v>
      </c>
      <c r="CG11" s="2" t="s">
        <v>32</v>
      </c>
      <c r="CH11" s="6">
        <f t="shared" si="37"/>
        <v>9</v>
      </c>
      <c r="CI11" s="2" t="s">
        <v>154</v>
      </c>
      <c r="CJ11" s="9" t="str">
        <f t="shared" si="38"/>
        <v xml:space="preserve">//----------------------------------------------------------------------------------------------------------------------------------------------------------------------------
                //Markers for WYCZYN_9                //Marker for pop-up
                addMarker_w9({coords:{lat:51,5235848, lng:23,5554526}, iconImage:'http://nieodlegla.pl/files/pin.svg', });
                function addMarker_w9(props) {var marker = new google.maps.Marker({ position:props.coords, map:map_wyczyn9, }); if(props.iconImage){marker.setIcon(props.iconImage);}};
                //----------------------------------------------------------------------------------------------------------------------------------------------------------------------------
</v>
      </c>
      <c r="CK11" s="2" t="str">
        <f t="shared" si="39"/>
        <v>{
    *@*displayName*@*: *@*#wyczyn9*@*,
    *@*title*@*: *@*Odwiedź trójstyk granic na Bugu*@*,
    *@*contestants*@*: ,
    *@*lat*@*: 51.5235848,
    *@*lng*@*: 23.5554526,
    *@*description*@*: *@*</v>
      </c>
      <c r="CL11" s="2" t="str">
        <f t="shared" si="40"/>
        <v>*@*,
    *@*author*@*: *@**@*
  },</v>
      </c>
      <c r="CM11" s="11" t="str">
        <f t="shared" si="41"/>
        <v>{
    *@*displayName*@*: *@*#wyczyn9*@*,
    *@*title*@*: *@*Odwiedź trójstyk granic na Bugu*@*,
    *@*contestants*@*: ,
    *@*lat*@*: 51.5235848,
    *@*lng*@*: 23.5554526,
    *@*description*@*: *@*Lokalizacja tego trójstyku jest płynna, bo jako jedyny znajduje się na wodzie, a dokładnie na Bugu pod Włodawą, niedaleko od wsi Orchówek i nie prowadzą do niego żadne oznaczenia. Po polskiej stronie rzeki trzeba szukać nowego słupa z napisem Bug. Na styk najlepiej dostać się kajakiem. Można też zahaczyć jego okolice, żeby było łatwiej rowerem.*@*,
    *@*author*@*: *@**@*
  },</v>
      </c>
    </row>
    <row r="12" spans="1:91" ht="54" customHeight="1" thickBot="1" x14ac:dyDescent="0.3">
      <c r="A12" s="3">
        <v>10</v>
      </c>
      <c r="B12" s="3" t="s">
        <v>55</v>
      </c>
      <c r="C12" s="3">
        <v>50.219801199999999</v>
      </c>
      <c r="D12" s="3">
        <v>19.121201800000001</v>
      </c>
      <c r="E12" s="14" t="s">
        <v>66</v>
      </c>
      <c r="F12" s="14"/>
      <c r="G12" s="2" t="s">
        <v>158</v>
      </c>
      <c r="H12" s="2"/>
      <c r="I12" s="3" t="s">
        <v>7</v>
      </c>
      <c r="J12" s="6">
        <f t="shared" si="42"/>
        <v>10</v>
      </c>
      <c r="K12" s="2" t="s">
        <v>9</v>
      </c>
      <c r="L12" s="7">
        <f t="shared" si="43"/>
        <v>10</v>
      </c>
      <c r="M12" s="8" t="s">
        <v>10</v>
      </c>
      <c r="N12" s="6">
        <f t="shared" si="44"/>
        <v>10</v>
      </c>
      <c r="O12" s="2" t="s">
        <v>11</v>
      </c>
      <c r="P12" s="6" t="str">
        <f t="shared" si="45"/>
        <v>Odnajdź Trójkąt Trzech Cesarzy</v>
      </c>
      <c r="Q12" s="8" t="s">
        <v>48</v>
      </c>
      <c r="R12" s="2" t="s">
        <v>37</v>
      </c>
      <c r="S12" s="7">
        <f t="shared" si="46"/>
        <v>10</v>
      </c>
      <c r="T12" s="8" t="s">
        <v>38</v>
      </c>
      <c r="U12" s="6">
        <f t="shared" si="47"/>
        <v>10</v>
      </c>
      <c r="V12" s="2" t="s">
        <v>12</v>
      </c>
      <c r="W12" s="6">
        <f t="shared" si="48"/>
        <v>10</v>
      </c>
      <c r="X12" s="2" t="s">
        <v>13</v>
      </c>
      <c r="Y12" s="6" t="str">
        <f t="shared" si="49"/>
        <v>Odnajdź Trójkąt Trzech Cesarzy</v>
      </c>
      <c r="Z12" s="2" t="s">
        <v>49</v>
      </c>
      <c r="AA12" s="6" t="str">
        <f t="shared" si="50"/>
        <v xml:space="preserve">To miejsce, w którym w latach 1846–1915 zbiegały się granice trzech cesarstw Austro - Węgier, Prus i Rosji.  Zlokalizowane było w miejscu, gdzie rzeka Czarna Przemsza zbiegała się z Białą Przemszą. Przez cały ten okres Trójkąt był popularny wśród ówczesnych turystów. Podobno tygodniowo odwiedzało go od 3 do 8 tysięcy osób. Można było tam popłynąć w rejs parostatkiem i przeprawić się przez most do innego cesarstwa albo zrobić zakupy i zaobserwować ponoć bardzo widoczne różnice.
Odwiedź Mysłowice i poszukaj śladów po tym miejscu! 
</v>
      </c>
      <c r="AB12" s="2" t="s">
        <v>14</v>
      </c>
      <c r="AC12" s="6">
        <f t="shared" si="51"/>
        <v>10</v>
      </c>
      <c r="AD12" s="54" t="s">
        <v>308</v>
      </c>
      <c r="AE12" s="6">
        <f t="shared" si="52"/>
        <v>10</v>
      </c>
      <c r="AF12" s="2" t="s">
        <v>15</v>
      </c>
      <c r="AG12" s="6">
        <f t="shared" si="53"/>
        <v>10</v>
      </c>
      <c r="AH12" t="s">
        <v>8</v>
      </c>
      <c r="AI12" s="74" t="str">
        <f t="shared" si="12"/>
        <v>&lt;!---WYCZYN_10_main--&gt;                    
                    &lt;div class=*@*feat-box*@* id=*@*wyczyn10*@* &gt;
                        &lt;p class=*@*feat-number*@*&gt;#wyczyn10&lt;/p&gt;
                        &lt;h3 class=*@*feat-title*@*&gt;Odnajdź Trójkąt Trzech Cesarzy&lt;/h3&gt;
                        &lt;p class=*@*feat-counter*@*&gt; 0 osób wzięło udział&lt;/p&gt;
                    &lt;/div&gt;
    &lt;!--feat pop-up code-----WYCZYN_10_---------------------------------------------------------------------------------&gt;
                    &lt;div class=*@*feat-content*@* id=*@*wyczyn10_content*@*&gt;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class=*@*feat-number*@*&gt;#wyczyn10&lt;/p&gt;
                                &lt;h2 class=*@*feat-title*@*&gt;Odnajdź Trójkąt Trzech Cesarzy&lt;/h2&gt;
                                &lt;p class=*@*feat-counter*@*&gt; 0 osób wzięło udział&lt;/p&gt;
                                &lt;p class=*@*feat-description*@*&gt;To miejsce, w którym w latach 1846–1915 zbiegały się granice trzech cesarstw Austro - Węgier, Prus i Rosji.  Zlokalizowane było w miejscu, gdzie rzeka Czarna Przemsza zbiegała się z Białą Przemszą. Przez cały ten okres Trójkąt był popularny wśród ówczesnych turystów. Podobno tygodniowo odwiedzało go od 3 do 8 tysięcy osób. Można było tam popłynąć w rejs parostatkiem i przeprawić się przez most do innego cesarstwa albo zrobić zakupy i zaobserwować ponoć bardzo widoczne różnice.
Odwiedź Mysłowice i poszukaj śladów po tym miejscu! 
&lt;/p&gt;
                            &lt;/div&gt;
                            &lt;div class=*@*feat-map-block*@*&gt;
                                &lt;div id=*@*map_wyczyn10*@*&gt;&lt;/div&gt;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WYCZYN_10_main--&gt;</v>
      </c>
      <c r="AJ12" s="9" t="str">
        <f t="shared" si="13"/>
        <v xml:space="preserve">                    
    &lt;!--feat pop-up code-----WYCZYN_10_---------------------------------------------------------------------------------&gt;
                    &lt;div class=*@*feat-content*@* id=*@*wyczyn10_content*@*&gt;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class=*@*feat-number*@*&gt;#wyczyn10&lt;/p&gt;
                                &lt;h2 class=*@*feat-title*@*&gt;Odnajdź Trójkąt Trzech Cesarzy&lt;/h2&gt;
                                &lt;p class=*@*feat-counter*@*&gt; 0 osób wzięło udział&lt;/p&gt;
                                &lt;p class=*@*feat-description*@*&gt;To miejsce, w którym w latach 1846–1915 zbiegały się granice trzech cesarstw Austro - Węgier, Prus i Rosji.  Zlokalizowane było w miejscu, gdzie rzeka Czarna Przemsza zbiegała się z Białą Przemszą. Przez cały ten okres Trójkąt był popularny wśród ówczesnych turystów. Podobno tygodniowo odwiedzało go od 3 do 8 tysięcy osób. Można było tam popłynąć w rejs parostatkiem i przeprawić się przez most do innego cesarstwa albo zrobić zakupy i zaobserwować ponoć bardzo widoczne różnice.
Odwiedź Mysłowice i poszukaj śladów po tym miejscu! 
&lt;/p&gt;
                            &lt;/div&gt;
                            &lt;div class=*@*feat-map-block*@*&gt;
                                &lt;div id=*@*map_wyczyn10*@*&gt;&lt;/div&gt;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WYCZYN_10_main--&gt;</v>
      </c>
      <c r="AK12" s="11" t="str">
        <f t="shared" si="14"/>
        <v>#wyczyn10_content,</v>
      </c>
      <c r="AL12" s="11" t="str">
        <f t="shared" si="15"/>
        <v>#map_wyczyn10,</v>
      </c>
      <c r="AM12" s="2" t="s">
        <v>17</v>
      </c>
      <c r="AN12" s="6" t="str">
        <f t="shared" si="16"/>
        <v>10'</v>
      </c>
      <c r="AO12" s="12" t="s">
        <v>18</v>
      </c>
      <c r="AP12" s="6">
        <f t="shared" si="17"/>
        <v>10</v>
      </c>
      <c r="AQ12" s="2" t="s">
        <v>19</v>
      </c>
      <c r="AR12" s="6">
        <f t="shared" si="18"/>
        <v>10</v>
      </c>
      <c r="AS12" s="2" t="s">
        <v>20</v>
      </c>
      <c r="AT12" s="6">
        <f t="shared" si="19"/>
        <v>10</v>
      </c>
      <c r="AU12" s="2" t="s">
        <v>21</v>
      </c>
      <c r="AV12" s="9" t="str">
        <f t="shared" si="20"/>
        <v xml:space="preserve">    $('#wyczyn10').click(function() {
        document.querySelector('.bg-modal').style.display = 'block';
        document.querySelector('#wyczyn10_content').style.display = 'block';
        document.querySelector('#wyczyn10_content').style.position = 'fixed';
    });
    /*Closing the pop-up with feat-description*/
        $('.popup-close-arrow').click(function() {
        document.querySelector('.bg-modal').style.display = 'none';
        document.querySelector('#wyczyn10_content').style.display = 'none';
    });</v>
      </c>
      <c r="AW12" s="2" t="s">
        <v>32</v>
      </c>
      <c r="AX12" s="13">
        <f t="shared" si="21"/>
        <v>10</v>
      </c>
      <c r="AY12" s="2" t="s">
        <v>24</v>
      </c>
      <c r="AZ12" s="13">
        <f t="shared" si="22"/>
        <v>10</v>
      </c>
      <c r="BA12" t="s">
        <v>25</v>
      </c>
      <c r="BB12" s="13">
        <f t="shared" si="23"/>
        <v>50.219801199999999</v>
      </c>
      <c r="BC12" t="s">
        <v>26</v>
      </c>
      <c r="BD12" s="13">
        <f t="shared" si="24"/>
        <v>19.121201800000001</v>
      </c>
      <c r="BE12" s="2" t="s">
        <v>182</v>
      </c>
      <c r="BF12" s="13">
        <f t="shared" si="25"/>
        <v>10</v>
      </c>
      <c r="BG12" s="2" t="s">
        <v>27</v>
      </c>
      <c r="BH12" s="13">
        <f t="shared" si="26"/>
        <v>10</v>
      </c>
      <c r="BI12" t="s">
        <v>28</v>
      </c>
      <c r="BJ12" s="13">
        <f t="shared" si="27"/>
        <v>10</v>
      </c>
      <c r="BK12" s="2" t="s">
        <v>29</v>
      </c>
      <c r="BL12" s="13">
        <f t="shared" si="28"/>
        <v>10</v>
      </c>
      <c r="BM12" s="2" t="s">
        <v>50</v>
      </c>
      <c r="BN12" s="2">
        <f t="shared" si="29"/>
        <v>50.219801199999999</v>
      </c>
      <c r="BO12" s="2" t="s">
        <v>26</v>
      </c>
      <c r="BP12" s="2">
        <f t="shared" si="30"/>
        <v>19.121201800000001</v>
      </c>
      <c r="BQ12" s="2" t="s">
        <v>181</v>
      </c>
      <c r="BR12" s="13">
        <f t="shared" si="31"/>
        <v>10</v>
      </c>
      <c r="BS12" t="s">
        <v>30</v>
      </c>
      <c r="BT12" s="13">
        <f t="shared" si="32"/>
        <v>10</v>
      </c>
      <c r="BU12" s="2" t="s">
        <v>31</v>
      </c>
      <c r="BV12" s="13"/>
      <c r="BW12"/>
      <c r="BX12" s="13"/>
      <c r="BZ12" s="9" t="str">
        <f t="shared" si="33"/>
        <v xml:space="preserve">//----------------------------------------------------------------------------------------------------------------------------------------------------------------------------
                //Markers for WYCZYN_10
                //marker for main page
                addMarker_w10_main({coords:{lat:50,2198012, lng:19,1212018}, iconImage:'http://nieodlegla.pl/files/marker.svg', });
                function addMarker_w10_main(props) {var marker = new google.maps.Marker({ position:props.coords, map:map, }); if(props.iconImage){marker.setIcon(props.iconImage);}
                                                  google.maps.event.addListener(marker, "click", function() { document.querySelector('.bg-modal').style.display = 'block';         document.querySelector('#wyczyn10_content').style.display = 'block'; document.querySelector('#wyczyn10_content').style.position = 'fixed';});
                                                  };
                //Marker for pop-up
                addMarker_w10({coords:{lat:50,2198012, lng:19,1212018}, iconImage:'http://nieodlegla.pl/files/pin.svg', });
                function addMarker_w10(props) {var marker = new google.maps.Marker({ position:props.coords, map:map_wyczyn10, }); if(props.iconImage){marker.setIcon(props.iconImage);}};
                //----------------------------------------------------------------------------------------------------------------------------------------------------------------------------
</v>
      </c>
      <c r="CA12" t="s">
        <v>33</v>
      </c>
      <c r="CB12" s="13">
        <f t="shared" si="34"/>
        <v>10</v>
      </c>
      <c r="CC12" t="s">
        <v>34</v>
      </c>
      <c r="CD12" s="13" t="str">
        <f t="shared" si="35"/>
        <v>10'</v>
      </c>
      <c r="CE12" t="s">
        <v>35</v>
      </c>
      <c r="CF12" s="9" t="str">
        <f t="shared" si="36"/>
        <v>var map_wyczyn10 = new google.maps.Map(document.getElementById('map_wyczyn10'), optionsFeatPopup);</v>
      </c>
      <c r="CG12" s="2" t="s">
        <v>32</v>
      </c>
      <c r="CH12" s="6">
        <f t="shared" si="37"/>
        <v>10</v>
      </c>
      <c r="CI12" s="2" t="s">
        <v>154</v>
      </c>
      <c r="CJ12" s="9" t="str">
        <f t="shared" si="38"/>
        <v xml:space="preserve">//----------------------------------------------------------------------------------------------------------------------------------------------------------------------------
                //Markers for WYCZYN_10                //Marker for pop-up
                addMarker_w10({coords:{lat:50,2198012, lng:19,1212018}, iconImage:'http://nieodlegla.pl/files/pin.svg', });
                function addMarker_w10(props) {var marker = new google.maps.Marker({ position:props.coords, map:map_wyczyn10, }); if(props.iconImage){marker.setIcon(props.iconImage);}};
                //----------------------------------------------------------------------------------------------------------------------------------------------------------------------------
</v>
      </c>
      <c r="CK12" s="2" t="str">
        <f t="shared" si="39"/>
        <v>{
    *@*displayName*@*: *@*#wyczyn10*@*,
    *@*title*@*: *@*Odnajdź Trójkąt Trzech Cesarzy*@*,
    *@*contestants*@*: ,
    *@*lat*@*: 50.2198012,
    *@*lng*@*: 19.1212018,
    *@*description*@*: *@*</v>
      </c>
      <c r="CL12" s="2" t="str">
        <f t="shared" si="40"/>
        <v>*@*,
    *@*author*@*: *@**@*
  },</v>
      </c>
      <c r="CM12" s="11" t="str">
        <f t="shared" si="41"/>
        <v>{
    *@*displayName*@*: *@*#wyczyn10*@*,
    *@*title*@*: *@*Odnajdź Trójkąt Trzech Cesarzy*@*,
    *@*contestants*@*: ,
    *@*lat*@*: 50.2198012,
    *@*lng*@*: 19.1212018,
    *@*description*@*: *@*To miejsce, w którym w latach 1846–1915 zbiegały się granice trzech cesarstw Austro - Węgier, Prus i Rosji.  Zlokalizowane było w miejscu, gdzie rzeka Czarna Przemsza zbiegała się z Białą Przemszą. Przez cały ten okres Trójkąt był popularny wśród ówczesnych turystów. Podobno tygodniowo odwiedzało go od 3 do 8 tysięcy osób. Można było tam popłynąć w rejs parostatkiem i przeprawić się przez most do innego cesarstwa albo zrobić zakupy i zaobserwować ponoć bardzo widoczne różnice.
Odwiedź Mysłowice i poszukaj śladów po tym miejscu! 
*@*,
    *@*author*@*: *@**@*
  },</v>
      </c>
    </row>
    <row r="13" spans="1:91" ht="54" customHeight="1" thickBot="1" x14ac:dyDescent="0.3">
      <c r="A13" s="3">
        <v>11</v>
      </c>
      <c r="B13" s="3" t="s">
        <v>56</v>
      </c>
      <c r="C13" s="3">
        <v>54.233645099999997</v>
      </c>
      <c r="D13" s="3">
        <v>19.217601500000001</v>
      </c>
      <c r="E13" s="14" t="s">
        <v>67</v>
      </c>
      <c r="F13" s="14"/>
      <c r="G13" s="1" t="s">
        <v>68</v>
      </c>
      <c r="H13" s="1"/>
      <c r="I13" s="3" t="s">
        <v>7</v>
      </c>
      <c r="J13" s="6">
        <f t="shared" si="42"/>
        <v>11</v>
      </c>
      <c r="K13" s="2" t="s">
        <v>9</v>
      </c>
      <c r="L13" s="7">
        <f t="shared" si="43"/>
        <v>11</v>
      </c>
      <c r="M13" s="8" t="s">
        <v>10</v>
      </c>
      <c r="N13" s="6">
        <f t="shared" si="44"/>
        <v>11</v>
      </c>
      <c r="O13" s="2" t="s">
        <v>11</v>
      </c>
      <c r="P13" s="6" t="str">
        <f t="shared" si="45"/>
        <v xml:space="preserve">Odnajdź najniższy punkt depresji </v>
      </c>
      <c r="Q13" s="8" t="s">
        <v>48</v>
      </c>
      <c r="R13" s="2" t="s">
        <v>37</v>
      </c>
      <c r="S13" s="7">
        <f t="shared" si="46"/>
        <v>11</v>
      </c>
      <c r="T13" s="8" t="s">
        <v>38</v>
      </c>
      <c r="U13" s="6">
        <f t="shared" si="47"/>
        <v>11</v>
      </c>
      <c r="V13" s="2" t="s">
        <v>12</v>
      </c>
      <c r="W13" s="6">
        <f t="shared" si="48"/>
        <v>11</v>
      </c>
      <c r="X13" s="2" t="s">
        <v>13</v>
      </c>
      <c r="Y13" s="6" t="str">
        <f t="shared" si="49"/>
        <v xml:space="preserve">Odnajdź najniższy punkt depresji </v>
      </c>
      <c r="Z13" s="2" t="s">
        <v>49</v>
      </c>
      <c r="AA13" s="6" t="str">
        <f t="shared" si="50"/>
        <v xml:space="preserve">Odwiedź Marzęcino w gminie Nowy Dwór Gdański  i sprawdź co zmienia w samopoczuciu bycie poniżej poziomu morza. Jeśli nie uda Ci się tam dotrzeć możesz udać się do Rączek Elbląskich, które przez lata była za ten punkt uznawane. </v>
      </c>
      <c r="AB13" s="2" t="s">
        <v>14</v>
      </c>
      <c r="AC13" s="6">
        <f t="shared" si="51"/>
        <v>11</v>
      </c>
      <c r="AD13" s="54" t="s">
        <v>308</v>
      </c>
      <c r="AE13" s="6">
        <f t="shared" si="52"/>
        <v>11</v>
      </c>
      <c r="AF13" s="2" t="s">
        <v>15</v>
      </c>
      <c r="AG13" s="6">
        <f t="shared" si="53"/>
        <v>11</v>
      </c>
      <c r="AH13" t="s">
        <v>8</v>
      </c>
      <c r="AI13" s="74" t="str">
        <f t="shared" si="12"/>
        <v>&lt;!---WYCZYN_11_main--&gt;                    
                    &lt;div class=*@*feat-box*@* id=*@*wyczyn11*@* &gt;
                        &lt;p class=*@*feat-number*@*&gt;#wyczyn11&lt;/p&gt;
                        &lt;h3 class=*@*feat-title*@*&gt;Odnajdź najniższy punkt depresji &lt;/h3&gt;
                        &lt;p class=*@*feat-counter*@*&gt; 0 osób wzięło udział&lt;/p&gt;
                    &lt;/div&gt;
    &lt;!--feat pop-up code-----WYCZYN_11_---------------------------------------------------------------------------------&gt;
                    &lt;div class=*@*feat-content*@* id=*@*wyczyn11_content*@*&gt;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class=*@*feat-number*@*&gt;#wyczyn11&lt;/p&gt;
                                &lt;h2 class=*@*feat-title*@*&gt;Odnajdź najniższy punkt depresji &lt;/h2&gt;
                                &lt;p class=*@*feat-counter*@*&gt; 0 osób wzięło udział&lt;/p&gt;
                                &lt;p class=*@*feat-description*@*&gt;Odwiedź Marzęcino w gminie Nowy Dwór Gdański  i sprawdź co zmienia w samopoczuciu bycie poniżej poziomu morza. Jeśli nie uda Ci się tam dotrzeć możesz udać się do Rączek Elbląskich, które przez lata była za ten punkt uznawane. &lt;/p&gt;
                            &lt;/div&gt;
                            &lt;div class=*@*feat-map-block*@*&gt;
                                &lt;div id=*@*map_wyczyn11*@*&gt;&lt;/div&gt;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WYCZYN_11_main--&gt;</v>
      </c>
      <c r="AJ13" s="9" t="str">
        <f t="shared" si="13"/>
        <v xml:space="preserve">                    
    &lt;!--feat pop-up code-----WYCZYN_11_---------------------------------------------------------------------------------&gt;
                    &lt;div class=*@*feat-content*@* id=*@*wyczyn11_content*@*&gt;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class=*@*feat-number*@*&gt;#wyczyn11&lt;/p&gt;
                                &lt;h2 class=*@*feat-title*@*&gt;Odnajdź najniższy punkt depresji &lt;/h2&gt;
                                &lt;p class=*@*feat-counter*@*&gt; 0 osób wzięło udział&lt;/p&gt;
                                &lt;p class=*@*feat-description*@*&gt;Odwiedź Marzęcino w gminie Nowy Dwór Gdański  i sprawdź co zmienia w samopoczuciu bycie poniżej poziomu morza. Jeśli nie uda Ci się tam dotrzeć możesz udać się do Rączek Elbląskich, które przez lata była za ten punkt uznawane. &lt;/p&gt;
                            &lt;/div&gt;
                            &lt;div class=*@*feat-map-block*@*&gt;
                                &lt;div id=*@*map_wyczyn11*@*&gt;&lt;/div&gt;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WYCZYN_11_main--&gt;</v>
      </c>
      <c r="AK13" s="11" t="str">
        <f t="shared" si="14"/>
        <v>#wyczyn11_content,</v>
      </c>
      <c r="AL13" s="11" t="str">
        <f t="shared" si="15"/>
        <v>#map_wyczyn11,</v>
      </c>
      <c r="AM13" s="2" t="s">
        <v>17</v>
      </c>
      <c r="AN13" s="6" t="str">
        <f t="shared" si="16"/>
        <v>11'</v>
      </c>
      <c r="AO13" s="12" t="s">
        <v>18</v>
      </c>
      <c r="AP13" s="6">
        <f t="shared" si="17"/>
        <v>11</v>
      </c>
      <c r="AQ13" s="2" t="s">
        <v>19</v>
      </c>
      <c r="AR13" s="6">
        <f t="shared" si="18"/>
        <v>11</v>
      </c>
      <c r="AS13" s="2" t="s">
        <v>20</v>
      </c>
      <c r="AT13" s="6">
        <f t="shared" si="19"/>
        <v>11</v>
      </c>
      <c r="AU13" s="2" t="s">
        <v>21</v>
      </c>
      <c r="AV13" s="9" t="str">
        <f t="shared" si="20"/>
        <v xml:space="preserve">    $('#wyczyn11').click(function() {
        document.querySelector('.bg-modal').style.display = 'block';
        document.querySelector('#wyczyn11_content').style.display = 'block';
        document.querySelector('#wyczyn11_content').style.position = 'fixed';
    });
    /*Closing the pop-up with feat-description*/
        $('.popup-close-arrow').click(function() {
        document.querySelector('.bg-modal').style.display = 'none';
        document.querySelector('#wyczyn11_content').style.display = 'none';
    });</v>
      </c>
      <c r="AW13" s="2" t="s">
        <v>32</v>
      </c>
      <c r="AX13" s="13">
        <f t="shared" si="21"/>
        <v>11</v>
      </c>
      <c r="AY13" s="2" t="s">
        <v>24</v>
      </c>
      <c r="AZ13" s="13">
        <f t="shared" si="22"/>
        <v>11</v>
      </c>
      <c r="BA13" t="s">
        <v>25</v>
      </c>
      <c r="BB13" s="13">
        <f t="shared" si="23"/>
        <v>54.233645099999997</v>
      </c>
      <c r="BC13" t="s">
        <v>26</v>
      </c>
      <c r="BD13" s="13">
        <f t="shared" si="24"/>
        <v>19.217601500000001</v>
      </c>
      <c r="BE13" s="2" t="s">
        <v>182</v>
      </c>
      <c r="BF13" s="13">
        <f t="shared" si="25"/>
        <v>11</v>
      </c>
      <c r="BG13" s="2" t="s">
        <v>27</v>
      </c>
      <c r="BH13" s="13">
        <f t="shared" si="26"/>
        <v>11</v>
      </c>
      <c r="BI13" t="s">
        <v>28</v>
      </c>
      <c r="BJ13" s="13">
        <f t="shared" si="27"/>
        <v>11</v>
      </c>
      <c r="BK13" s="2" t="s">
        <v>29</v>
      </c>
      <c r="BL13" s="13">
        <f t="shared" si="28"/>
        <v>11</v>
      </c>
      <c r="BM13" s="2" t="s">
        <v>50</v>
      </c>
      <c r="BN13" s="2">
        <f t="shared" si="29"/>
        <v>54.233645099999997</v>
      </c>
      <c r="BO13" s="2" t="s">
        <v>26</v>
      </c>
      <c r="BP13" s="2">
        <f t="shared" si="30"/>
        <v>19.217601500000001</v>
      </c>
      <c r="BQ13" s="2" t="s">
        <v>181</v>
      </c>
      <c r="BR13" s="13">
        <f t="shared" si="31"/>
        <v>11</v>
      </c>
      <c r="BS13" t="s">
        <v>30</v>
      </c>
      <c r="BT13" s="13">
        <f t="shared" si="32"/>
        <v>11</v>
      </c>
      <c r="BU13" s="2" t="s">
        <v>31</v>
      </c>
      <c r="BV13" s="13"/>
      <c r="BW13"/>
      <c r="BX13" s="13"/>
      <c r="BZ13" s="9" t="str">
        <f t="shared" si="33"/>
        <v xml:space="preserve">//----------------------------------------------------------------------------------------------------------------------------------------------------------------------------
                //Markers for WYCZYN_11
                //marker for main page
                addMarker_w11_main({coords:{lat:54,2336451, lng:19,2176015}, iconImage:'http://nieodlegla.pl/files/marker.svg', });
                function addMarker_w11_main(props) {var marker = new google.maps.Marker({ position:props.coords, map:map, }); if(props.iconImage){marker.setIcon(props.iconImage);}
                                                  google.maps.event.addListener(marker, "click", function() { document.querySelector('.bg-modal').style.display = 'block';         document.querySelector('#wyczyn11_content').style.display = 'block'; document.querySelector('#wyczyn11_content').style.position = 'fixed';});
                                                  };
                //Marker for pop-up
                addMarker_w11({coords:{lat:54,2336451, lng:19,2176015}, iconImage:'http://nieodlegla.pl/files/pin.svg', });
                function addMarker_w11(props) {var marker = new google.maps.Marker({ position:props.coords, map:map_wyczyn11, }); if(props.iconImage){marker.setIcon(props.iconImage);}};
                //----------------------------------------------------------------------------------------------------------------------------------------------------------------------------
</v>
      </c>
      <c r="CA13" t="s">
        <v>33</v>
      </c>
      <c r="CB13" s="13">
        <f t="shared" si="34"/>
        <v>11</v>
      </c>
      <c r="CC13" t="s">
        <v>34</v>
      </c>
      <c r="CD13" s="13" t="str">
        <f t="shared" si="35"/>
        <v>11'</v>
      </c>
      <c r="CE13" t="s">
        <v>35</v>
      </c>
      <c r="CF13" s="9" t="str">
        <f t="shared" si="36"/>
        <v>var map_wyczyn11 = new google.maps.Map(document.getElementById('map_wyczyn11'), optionsFeatPopup);</v>
      </c>
      <c r="CG13" s="2" t="s">
        <v>32</v>
      </c>
      <c r="CH13" s="6">
        <f t="shared" si="37"/>
        <v>11</v>
      </c>
      <c r="CI13" s="2" t="s">
        <v>154</v>
      </c>
      <c r="CJ13" s="9" t="str">
        <f t="shared" si="38"/>
        <v xml:space="preserve">//----------------------------------------------------------------------------------------------------------------------------------------------------------------------------
                //Markers for WYCZYN_11                //Marker for pop-up
                addMarker_w11({coords:{lat:54,2336451, lng:19,2176015}, iconImage:'http://nieodlegla.pl/files/pin.svg', });
                function addMarker_w11(props) {var marker = new google.maps.Marker({ position:props.coords, map:map_wyczyn11, }); if(props.iconImage){marker.setIcon(props.iconImage);}};
                //----------------------------------------------------------------------------------------------------------------------------------------------------------------------------
</v>
      </c>
      <c r="CK13" s="2" t="str">
        <f t="shared" si="39"/>
        <v>{
    *@*displayName*@*: *@*#wyczyn11*@*,
    *@*title*@*: *@*Odnajdź najniższy punkt depresji *@*,
    *@*contestants*@*: ,
    *@*lat*@*: 54.2336451,
    *@*lng*@*: 19.2176015,
    *@*description*@*: *@*</v>
      </c>
      <c r="CL13" s="2" t="str">
        <f t="shared" si="40"/>
        <v>*@*,
    *@*author*@*: *@**@*
  },</v>
      </c>
      <c r="CM13" s="11" t="str">
        <f t="shared" si="41"/>
        <v>{
    *@*displayName*@*: *@*#wyczyn11*@*,
    *@*title*@*: *@*Odnajdź najniższy punkt depresji *@*,
    *@*contestants*@*: ,
    *@*lat*@*: 54.2336451,
    *@*lng*@*: 19.2176015,
    *@*description*@*: *@*Odwiedź Marzęcino w gminie Nowy Dwór Gdański  i sprawdź co zmienia w samopoczuciu bycie poniżej poziomu morza. Jeśli nie uda Ci się tam dotrzeć możesz udać się do Rączek Elbląskich, które przez lata była za ten punkt uznawane. *@*,
    *@*author*@*: *@**@*
  },</v>
      </c>
    </row>
    <row r="14" spans="1:91" ht="54" customHeight="1" thickBot="1" x14ac:dyDescent="0.3">
      <c r="A14" s="3">
        <v>12</v>
      </c>
      <c r="B14" s="3" t="s">
        <v>57</v>
      </c>
      <c r="C14" s="3">
        <v>49.293660699999997</v>
      </c>
      <c r="D14" s="3">
        <v>19.952210399999998</v>
      </c>
      <c r="E14" s="14" t="s">
        <v>69</v>
      </c>
      <c r="F14" s="14"/>
      <c r="G14" s="1" t="s">
        <v>70</v>
      </c>
      <c r="H14" s="1"/>
      <c r="I14" s="3" t="s">
        <v>7</v>
      </c>
      <c r="J14" s="6">
        <f t="shared" ref="J14:J16" si="93">A14</f>
        <v>12</v>
      </c>
      <c r="K14" s="2" t="s">
        <v>9</v>
      </c>
      <c r="L14" s="7">
        <f t="shared" ref="L14:L16" si="94">A14</f>
        <v>12</v>
      </c>
      <c r="M14" s="8" t="s">
        <v>10</v>
      </c>
      <c r="N14" s="6">
        <f t="shared" ref="N14:N16" si="95">A14</f>
        <v>12</v>
      </c>
      <c r="O14" s="2" t="s">
        <v>11</v>
      </c>
      <c r="P14" s="6" t="str">
        <f t="shared" ref="P14:P16" si="96">E14</f>
        <v>Zjedz smażoną flądrę na Krupówkach</v>
      </c>
      <c r="Q14" s="8" t="s">
        <v>48</v>
      </c>
      <c r="R14" s="2" t="s">
        <v>37</v>
      </c>
      <c r="S14" s="7">
        <f t="shared" ref="S14:S16" si="97">A14</f>
        <v>12</v>
      </c>
      <c r="T14" s="8" t="s">
        <v>38</v>
      </c>
      <c r="U14" s="6">
        <f t="shared" ref="U14:U16" si="98">A14</f>
        <v>12</v>
      </c>
      <c r="V14" s="2" t="s">
        <v>12</v>
      </c>
      <c r="W14" s="6">
        <f t="shared" ref="W14:W16" si="99">A14</f>
        <v>12</v>
      </c>
      <c r="X14" s="2" t="s">
        <v>13</v>
      </c>
      <c r="Y14" s="6" t="str">
        <f t="shared" ref="Y14:Y16" si="100">E14</f>
        <v>Zjedz smażoną flądrę na Krupówkach</v>
      </c>
      <c r="Z14" s="2" t="s">
        <v>49</v>
      </c>
      <c r="AA14" s="6" t="str">
        <f t="shared" ref="AA14:AA16" si="101">G14</f>
        <v>Czy to w ogóle możliwe? Sprawdź!</v>
      </c>
      <c r="AB14" s="2" t="s">
        <v>14</v>
      </c>
      <c r="AC14" s="6">
        <f t="shared" ref="AC14:AC16" si="102">A14</f>
        <v>12</v>
      </c>
      <c r="AD14" s="54" t="s">
        <v>308</v>
      </c>
      <c r="AE14" s="6">
        <f t="shared" ref="AE14:AE16" si="103">A14</f>
        <v>12</v>
      </c>
      <c r="AF14" s="2" t="s">
        <v>15</v>
      </c>
      <c r="AG14" s="6">
        <f t="shared" ref="AG14:AG16" si="104">A14</f>
        <v>12</v>
      </c>
      <c r="AH14" t="s">
        <v>8</v>
      </c>
      <c r="AI14" s="74" t="str">
        <f t="shared" si="12"/>
        <v>&lt;!---WYCZYN_12_main--&gt;                    
                    &lt;div class=*@*feat-box*@* id=*@*wyczyn12*@* &gt;
                        &lt;p class=*@*feat-number*@*&gt;#wyczyn12&lt;/p&gt;
                        &lt;h3 class=*@*feat-title*@*&gt;Zjedz smażoną flądrę na Krupówkach&lt;/h3&gt;
                        &lt;p class=*@*feat-counter*@*&gt; 0 osób wzięło udział&lt;/p&gt;
                    &lt;/div&gt;
    &lt;!--feat pop-up code-----WYCZYN_12_---------------------------------------------------------------------------------&gt;
                    &lt;div class=*@*feat-content*@* id=*@*wyczyn12_content*@*&gt;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class=*@*feat-number*@*&gt;#wyczyn12&lt;/p&gt;
                                &lt;h2 class=*@*feat-title*@*&gt;Zjedz smażoną flądrę na Krupówkach&lt;/h2&gt;
                                &lt;p class=*@*feat-counter*@*&gt; 0 osób wzięło udział&lt;/p&gt;
                                &lt;p class=*@*feat-description*@*&gt;Czy to w ogóle możliwe? Sprawdź!&lt;/p&gt;
                            &lt;/div&gt;
                            &lt;div class=*@*feat-map-block*@*&gt;
                                &lt;div id=*@*map_wyczyn12*@*&gt;&lt;/div&gt;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WYCZYN_12_main--&gt;</v>
      </c>
      <c r="AJ14" s="9" t="str">
        <f t="shared" ref="AJ14:AJ16" si="105">CONCATENATE(R14,S14,T14,U14,V14,W14,X14,Y14,Z14,AA14,AB14,AC14,AD14,AE14,AF14,AG14,AH14)</f>
        <v xml:space="preserve">                    
    &lt;!--feat pop-up code-----WYCZYN_12_---------------------------------------------------------------------------------&gt;
                    &lt;div class=*@*feat-content*@* id=*@*wyczyn12_content*@*&gt;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class=*@*feat-number*@*&gt;#wyczyn12&lt;/p&gt;
                                &lt;h2 class=*@*feat-title*@*&gt;Zjedz smażoną flądrę na Krupówkach&lt;/h2&gt;
                                &lt;p class=*@*feat-counter*@*&gt; 0 osób wzięło udział&lt;/p&gt;
                                &lt;p class=*@*feat-description*@*&gt;Czy to w ogóle możliwe? Sprawdź!&lt;/p&gt;
                            &lt;/div&gt;
                            &lt;div class=*@*feat-map-block*@*&gt;
                                &lt;div id=*@*map_wyczyn12*@*&gt;&lt;/div&gt;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WYCZYN_12_main--&gt;</v>
      </c>
      <c r="AK14" s="11" t="str">
        <f t="shared" ref="AK14:AK16" si="106">"#wyczyn"&amp;A14&amp;"_content,"</f>
        <v>#wyczyn12_content,</v>
      </c>
      <c r="AL14" s="11" t="str">
        <f t="shared" ref="AL14:AL16" si="107">"#map_wyczyn"&amp;A14&amp;","</f>
        <v>#map_wyczyn12,</v>
      </c>
      <c r="AM14" s="2" t="s">
        <v>17</v>
      </c>
      <c r="AN14" s="6" t="str">
        <f t="shared" ref="AN14:AN16" si="108">A14&amp;"'"</f>
        <v>12'</v>
      </c>
      <c r="AO14" s="12" t="s">
        <v>18</v>
      </c>
      <c r="AP14" s="6">
        <f t="shared" ref="AP14:AP16" si="109">A14</f>
        <v>12</v>
      </c>
      <c r="AQ14" s="2" t="s">
        <v>19</v>
      </c>
      <c r="AR14" s="6">
        <f t="shared" ref="AR14:AR16" si="110">A14</f>
        <v>12</v>
      </c>
      <c r="AS14" s="2" t="s">
        <v>20</v>
      </c>
      <c r="AT14" s="6">
        <f t="shared" ref="AT14:AT16" si="111">A14</f>
        <v>12</v>
      </c>
      <c r="AU14" s="2" t="s">
        <v>21</v>
      </c>
      <c r="AV14" s="9" t="str">
        <f t="shared" ref="AV14:AV16" si="112">CONCATENATE(AM14,AN14,AO14,AP14,AQ14,AR14,AS14,AT14,AU14)</f>
        <v xml:space="preserve">    $('#wyczyn12').click(function() {
        document.querySelector('.bg-modal').style.display = 'block';
        document.querySelector('#wyczyn12_content').style.display = 'block';
        document.querySelector('#wyczyn12_content').style.position = 'fixed';
    });
    /*Closing the pop-up with feat-description*/
        $('.popup-close-arrow').click(function() {
        document.querySelector('.bg-modal').style.display = 'none';
        document.querySelector('#wyczyn12_content').style.display = 'none';
    });</v>
      </c>
      <c r="AW14" s="2" t="s">
        <v>32</v>
      </c>
      <c r="AX14" s="13">
        <f t="shared" ref="AX14:AX16" si="113">A14</f>
        <v>12</v>
      </c>
      <c r="AY14" s="2" t="s">
        <v>24</v>
      </c>
      <c r="AZ14" s="13">
        <f t="shared" ref="AZ14:AZ16" si="114">A14</f>
        <v>12</v>
      </c>
      <c r="BA14" t="s">
        <v>25</v>
      </c>
      <c r="BB14" s="13">
        <f t="shared" ref="BB14:BB16" si="115">C14</f>
        <v>49.293660699999997</v>
      </c>
      <c r="BC14" t="s">
        <v>26</v>
      </c>
      <c r="BD14" s="13">
        <f t="shared" ref="BD14:BD16" si="116">D14</f>
        <v>19.952210399999998</v>
      </c>
      <c r="BE14" s="2" t="s">
        <v>182</v>
      </c>
      <c r="BF14" s="13">
        <f t="shared" ref="BF14:BF16" si="117">A14</f>
        <v>12</v>
      </c>
      <c r="BG14" s="2" t="s">
        <v>27</v>
      </c>
      <c r="BH14" s="13">
        <f t="shared" ref="BH14:BH16" si="118">A14</f>
        <v>12</v>
      </c>
      <c r="BI14" t="s">
        <v>28</v>
      </c>
      <c r="BJ14" s="13">
        <f t="shared" ref="BJ14:BJ16" si="119">A14</f>
        <v>12</v>
      </c>
      <c r="BK14" s="2" t="s">
        <v>29</v>
      </c>
      <c r="BL14" s="13">
        <f t="shared" ref="BL14:BL16" si="120">A14</f>
        <v>12</v>
      </c>
      <c r="BM14" s="2" t="s">
        <v>50</v>
      </c>
      <c r="BN14" s="2">
        <f t="shared" ref="BN14:BN16" si="121">C14</f>
        <v>49.293660699999997</v>
      </c>
      <c r="BO14" s="2" t="s">
        <v>26</v>
      </c>
      <c r="BP14" s="2">
        <f t="shared" ref="BP14:BP16" si="122">D14</f>
        <v>19.952210399999998</v>
      </c>
      <c r="BQ14" s="2" t="s">
        <v>181</v>
      </c>
      <c r="BR14" s="13">
        <f t="shared" ref="BR14:BR16" si="123">A14</f>
        <v>12</v>
      </c>
      <c r="BS14" t="s">
        <v>30</v>
      </c>
      <c r="BT14" s="13">
        <f t="shared" ref="BT14:BT16" si="124">A14</f>
        <v>12</v>
      </c>
      <c r="BU14" s="2" t="s">
        <v>31</v>
      </c>
      <c r="BV14" s="13"/>
      <c r="BW14"/>
      <c r="BX14" s="13"/>
      <c r="BZ14" s="9" t="str">
        <f t="shared" ref="BZ14:BZ16" si="125">CONCATENATE(AW14,AX14,AY14,AZ14,BA14,BB14,BC14,BD14,BE14,BF14,BG14,BH14,BI14,BJ14,BK14,BL14,BM14,BN14,BO14,BP14,BQ14,BR14,BS14,BT14,BU14)</f>
        <v xml:space="preserve">//----------------------------------------------------------------------------------------------------------------------------------------------------------------------------
                //Markers for WYCZYN_12
                //marker for main page
                addMarker_w12_main({coords:{lat:49,2936607, lng:19,9522104}, iconImage:'http://nieodlegla.pl/files/marker.svg', });
                function addMarker_w12_main(props) {var marker = new google.maps.Marker({ position:props.coords, map:map, }); if(props.iconImage){marker.setIcon(props.iconImage);}
                                                  google.maps.event.addListener(marker, "click", function() { document.querySelector('.bg-modal').style.display = 'block';         document.querySelector('#wyczyn12_content').style.display = 'block'; document.querySelector('#wyczyn12_content').style.position = 'fixed';});
                                                  };
                //Marker for pop-up
                addMarker_w12({coords:{lat:49,2936607, lng:19,9522104}, iconImage:'http://nieodlegla.pl/files/pin.svg', });
                function addMarker_w12(props) {var marker = new google.maps.Marker({ position:props.coords, map:map_wyczyn12, }); if(props.iconImage){marker.setIcon(props.iconImage);}};
                //----------------------------------------------------------------------------------------------------------------------------------------------------------------------------
</v>
      </c>
      <c r="CA14" t="s">
        <v>33</v>
      </c>
      <c r="CB14" s="13">
        <f t="shared" ref="CB14:CB16" si="126">A14</f>
        <v>12</v>
      </c>
      <c r="CC14" t="s">
        <v>34</v>
      </c>
      <c r="CD14" s="13" t="str">
        <f t="shared" ref="CD14:CD16" si="127">A14&amp;"'"</f>
        <v>12'</v>
      </c>
      <c r="CE14" t="s">
        <v>35</v>
      </c>
      <c r="CF14" s="9" t="str">
        <f t="shared" ref="CF14:CF16" si="128">CONCATENATE(CA14,CB14,CC14,CD14,CE14,)</f>
        <v>var map_wyczyn12 = new google.maps.Map(document.getElementById('map_wyczyn12'), optionsFeatPopup);</v>
      </c>
      <c r="CG14" s="2" t="s">
        <v>32</v>
      </c>
      <c r="CH14" s="6">
        <f t="shared" si="37"/>
        <v>12</v>
      </c>
      <c r="CI14" s="2" t="s">
        <v>154</v>
      </c>
      <c r="CJ14" s="9" t="str">
        <f t="shared" si="38"/>
        <v xml:space="preserve">//----------------------------------------------------------------------------------------------------------------------------------------------------------------------------
                //Markers for WYCZYN_12                //Marker for pop-up
                addMarker_w12({coords:{lat:49,2936607, lng:19,9522104}, iconImage:'http://nieodlegla.pl/files/pin.svg', });
                function addMarker_w12(props) {var marker = new google.maps.Marker({ position:props.coords, map:map_wyczyn12, }); if(props.iconImage){marker.setIcon(props.iconImage);}};
                //----------------------------------------------------------------------------------------------------------------------------------------------------------------------------
</v>
      </c>
      <c r="CK14" s="2" t="str">
        <f t="shared" si="39"/>
        <v>{
    *@*displayName*@*: *@*#wyczyn12*@*,
    *@*title*@*: *@*Zjedz smażoną flądrę na Krupówkach*@*,
    *@*contestants*@*: ,
    *@*lat*@*: 49.2936607,
    *@*lng*@*: 19.9522104,
    *@*description*@*: *@*</v>
      </c>
      <c r="CL14" s="2" t="str">
        <f t="shared" si="40"/>
        <v>*@*,
    *@*author*@*: *@**@*
  },</v>
      </c>
      <c r="CM14" s="11" t="str">
        <f t="shared" si="41"/>
        <v>{
    *@*displayName*@*: *@*#wyczyn12*@*,
    *@*title*@*: *@*Zjedz smażoną flądrę na Krupówkach*@*,
    *@*contestants*@*: ,
    *@*lat*@*: 49.2936607,
    *@*lng*@*: 19.9522104,
    *@*description*@*: *@*Czy to w ogóle możliwe? Sprawdź!*@*,
    *@*author*@*: *@**@*
  },</v>
      </c>
    </row>
    <row r="15" spans="1:91" ht="54" customHeight="1" thickBot="1" x14ac:dyDescent="0.3">
      <c r="A15" s="3">
        <v>13</v>
      </c>
      <c r="B15" s="3" t="s">
        <v>58</v>
      </c>
      <c r="C15" s="3">
        <v>54.447006199999997</v>
      </c>
      <c r="D15" s="3">
        <v>18.571307600000001</v>
      </c>
      <c r="E15" s="14" t="s">
        <v>71</v>
      </c>
      <c r="F15" s="14"/>
      <c r="G15" s="1" t="s">
        <v>72</v>
      </c>
      <c r="H15" s="1"/>
      <c r="I15" s="3" t="s">
        <v>7</v>
      </c>
      <c r="J15" s="6">
        <f t="shared" si="93"/>
        <v>13</v>
      </c>
      <c r="K15" s="2" t="s">
        <v>9</v>
      </c>
      <c r="L15" s="7">
        <f t="shared" si="94"/>
        <v>13</v>
      </c>
      <c r="M15" s="8" t="s">
        <v>10</v>
      </c>
      <c r="N15" s="6">
        <f t="shared" si="95"/>
        <v>13</v>
      </c>
      <c r="O15" s="2" t="s">
        <v>11</v>
      </c>
      <c r="P15" s="6" t="str">
        <f t="shared" si="96"/>
        <v xml:space="preserve">Zjedz oscypek na Monciaku </v>
      </c>
      <c r="Q15" s="8" t="s">
        <v>48</v>
      </c>
      <c r="R15" s="2" t="s">
        <v>37</v>
      </c>
      <c r="S15" s="7">
        <f t="shared" si="97"/>
        <v>13</v>
      </c>
      <c r="T15" s="8" t="s">
        <v>38</v>
      </c>
      <c r="U15" s="6">
        <f t="shared" si="98"/>
        <v>13</v>
      </c>
      <c r="V15" s="2" t="s">
        <v>12</v>
      </c>
      <c r="W15" s="6">
        <f t="shared" si="99"/>
        <v>13</v>
      </c>
      <c r="X15" s="2" t="s">
        <v>13</v>
      </c>
      <c r="Y15" s="6" t="str">
        <f t="shared" si="100"/>
        <v xml:space="preserve">Zjedz oscypek na Monciaku </v>
      </c>
      <c r="Z15" s="2" t="s">
        <v>49</v>
      </c>
      <c r="AA15" s="6" t="str">
        <f t="shared" si="101"/>
        <v>Na Molo w Sopocie z oscypkiem powinno pójść Ci łatwiej niż z flądrą na Krupówkach.</v>
      </c>
      <c r="AB15" s="2" t="s">
        <v>14</v>
      </c>
      <c r="AC15" s="6">
        <f t="shared" si="102"/>
        <v>13</v>
      </c>
      <c r="AD15" s="54" t="s">
        <v>308</v>
      </c>
      <c r="AE15" s="6">
        <f t="shared" si="103"/>
        <v>13</v>
      </c>
      <c r="AF15" s="2" t="s">
        <v>15</v>
      </c>
      <c r="AG15" s="6">
        <f t="shared" si="104"/>
        <v>13</v>
      </c>
      <c r="AH15" t="s">
        <v>8</v>
      </c>
      <c r="AI15" s="74" t="str">
        <f t="shared" si="12"/>
        <v>&lt;!---WYCZYN_13_main--&gt;                    
                    &lt;div class=*@*feat-box*@* id=*@*wyczyn13*@* &gt;
                        &lt;p class=*@*feat-number*@*&gt;#wyczyn13&lt;/p&gt;
                        &lt;h3 class=*@*feat-title*@*&gt;Zjedz oscypek na Monciaku &lt;/h3&gt;
                        &lt;p class=*@*feat-counter*@*&gt; 0 osób wzięło udział&lt;/p&gt;
                    &lt;/div&gt;
    &lt;!--feat pop-up code-----WYCZYN_13_---------------------------------------------------------------------------------&gt;
                    &lt;div class=*@*feat-content*@* id=*@*wyczyn13_content*@*&gt;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class=*@*feat-number*@*&gt;#wyczyn13&lt;/p&gt;
                                &lt;h2 class=*@*feat-title*@*&gt;Zjedz oscypek na Monciaku &lt;/h2&gt;
                                &lt;p class=*@*feat-counter*@*&gt; 0 osób wzięło udział&lt;/p&gt;
                                &lt;p class=*@*feat-description*@*&gt;Na Molo w Sopocie z oscypkiem powinno pójść Ci łatwiej niż z flądrą na Krupówkach.&lt;/p&gt;
                            &lt;/div&gt;
                            &lt;div class=*@*feat-map-block*@*&gt;
                                &lt;div id=*@*map_wyczyn13*@*&gt;&lt;/div&gt;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WYCZYN_13_main--&gt;</v>
      </c>
      <c r="AJ15" s="9" t="str">
        <f t="shared" si="105"/>
        <v xml:space="preserve">                    
    &lt;!--feat pop-up code-----WYCZYN_13_---------------------------------------------------------------------------------&gt;
                    &lt;div class=*@*feat-content*@* id=*@*wyczyn13_content*@*&gt;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class=*@*feat-number*@*&gt;#wyczyn13&lt;/p&gt;
                                &lt;h2 class=*@*feat-title*@*&gt;Zjedz oscypek na Monciaku &lt;/h2&gt;
                                &lt;p class=*@*feat-counter*@*&gt; 0 osób wzięło udział&lt;/p&gt;
                                &lt;p class=*@*feat-description*@*&gt;Na Molo w Sopocie z oscypkiem powinno pójść Ci łatwiej niż z flądrą na Krupówkach.&lt;/p&gt;
                            &lt;/div&gt;
                            &lt;div class=*@*feat-map-block*@*&gt;
                                &lt;div id=*@*map_wyczyn13*@*&gt;&lt;/div&gt;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WYCZYN_13_main--&gt;</v>
      </c>
      <c r="AK15" s="11" t="str">
        <f t="shared" si="106"/>
        <v>#wyczyn13_content,</v>
      </c>
      <c r="AL15" s="11" t="str">
        <f t="shared" si="107"/>
        <v>#map_wyczyn13,</v>
      </c>
      <c r="AM15" s="2" t="s">
        <v>17</v>
      </c>
      <c r="AN15" s="6" t="str">
        <f t="shared" si="108"/>
        <v>13'</v>
      </c>
      <c r="AO15" s="12" t="s">
        <v>18</v>
      </c>
      <c r="AP15" s="6">
        <f t="shared" si="109"/>
        <v>13</v>
      </c>
      <c r="AQ15" s="2" t="s">
        <v>19</v>
      </c>
      <c r="AR15" s="6">
        <f t="shared" si="110"/>
        <v>13</v>
      </c>
      <c r="AS15" s="2" t="s">
        <v>20</v>
      </c>
      <c r="AT15" s="6">
        <f t="shared" si="111"/>
        <v>13</v>
      </c>
      <c r="AU15" s="2" t="s">
        <v>21</v>
      </c>
      <c r="AV15" s="9" t="str">
        <f t="shared" si="112"/>
        <v xml:space="preserve">    $('#wyczyn13').click(function() {
        document.querySelector('.bg-modal').style.display = 'block';
        document.querySelector('#wyczyn13_content').style.display = 'block';
        document.querySelector('#wyczyn13_content').style.position = 'fixed';
    });
    /*Closing the pop-up with feat-description*/
        $('.popup-close-arrow').click(function() {
        document.querySelector('.bg-modal').style.display = 'none';
        document.querySelector('#wyczyn13_content').style.display = 'none';
    });</v>
      </c>
      <c r="AW15" s="2" t="s">
        <v>32</v>
      </c>
      <c r="AX15" s="13">
        <f t="shared" si="113"/>
        <v>13</v>
      </c>
      <c r="AY15" s="2" t="s">
        <v>24</v>
      </c>
      <c r="AZ15" s="13">
        <f t="shared" si="114"/>
        <v>13</v>
      </c>
      <c r="BA15" t="s">
        <v>25</v>
      </c>
      <c r="BB15" s="13">
        <f t="shared" si="115"/>
        <v>54.447006199999997</v>
      </c>
      <c r="BC15" t="s">
        <v>26</v>
      </c>
      <c r="BD15" s="13">
        <f t="shared" si="116"/>
        <v>18.571307600000001</v>
      </c>
      <c r="BE15" s="2" t="s">
        <v>182</v>
      </c>
      <c r="BF15" s="13">
        <f t="shared" si="117"/>
        <v>13</v>
      </c>
      <c r="BG15" s="2" t="s">
        <v>27</v>
      </c>
      <c r="BH15" s="13">
        <f t="shared" si="118"/>
        <v>13</v>
      </c>
      <c r="BI15" t="s">
        <v>28</v>
      </c>
      <c r="BJ15" s="13">
        <f t="shared" si="119"/>
        <v>13</v>
      </c>
      <c r="BK15" s="2" t="s">
        <v>29</v>
      </c>
      <c r="BL15" s="13">
        <f t="shared" si="120"/>
        <v>13</v>
      </c>
      <c r="BM15" s="2" t="s">
        <v>50</v>
      </c>
      <c r="BN15" s="2">
        <f t="shared" si="121"/>
        <v>54.447006199999997</v>
      </c>
      <c r="BO15" s="2" t="s">
        <v>26</v>
      </c>
      <c r="BP15" s="2">
        <f t="shared" si="122"/>
        <v>18.571307600000001</v>
      </c>
      <c r="BQ15" s="2" t="s">
        <v>181</v>
      </c>
      <c r="BR15" s="13">
        <f t="shared" si="123"/>
        <v>13</v>
      </c>
      <c r="BS15" t="s">
        <v>30</v>
      </c>
      <c r="BT15" s="13">
        <f t="shared" si="124"/>
        <v>13</v>
      </c>
      <c r="BU15" s="2" t="s">
        <v>31</v>
      </c>
      <c r="BV15" s="13"/>
      <c r="BW15"/>
      <c r="BX15" s="13"/>
      <c r="BZ15" s="9" t="str">
        <f t="shared" si="125"/>
        <v xml:space="preserve">//----------------------------------------------------------------------------------------------------------------------------------------------------------------------------
                //Markers for WYCZYN_13
                //marker for main page
                addMarker_w13_main({coords:{lat:54,4470062, lng:18,5713076}, iconImage:'http://nieodlegla.pl/files/marker.svg', });
                function addMarker_w13_main(props) {var marker = new google.maps.Marker({ position:props.coords, map:map, }); if(props.iconImage){marker.setIcon(props.iconImage);}
                                                  google.maps.event.addListener(marker, "click", function() { document.querySelector('.bg-modal').style.display = 'block';         document.querySelector('#wyczyn13_content').style.display = 'block'; document.querySelector('#wyczyn13_content').style.position = 'fixed';});
                                                  };
                //Marker for pop-up
                addMarker_w13({coords:{lat:54,4470062, lng:18,5713076}, iconImage:'http://nieodlegla.pl/files/pin.svg', });
                function addMarker_w13(props) {var marker = new google.maps.Marker({ position:props.coords, map:map_wyczyn13, }); if(props.iconImage){marker.setIcon(props.iconImage);}};
                //----------------------------------------------------------------------------------------------------------------------------------------------------------------------------
</v>
      </c>
      <c r="CA15" t="s">
        <v>33</v>
      </c>
      <c r="CB15" s="13">
        <f t="shared" si="126"/>
        <v>13</v>
      </c>
      <c r="CC15" t="s">
        <v>34</v>
      </c>
      <c r="CD15" s="13" t="str">
        <f t="shared" si="127"/>
        <v>13'</v>
      </c>
      <c r="CE15" t="s">
        <v>35</v>
      </c>
      <c r="CF15" s="9" t="str">
        <f t="shared" si="128"/>
        <v>var map_wyczyn13 = new google.maps.Map(document.getElementById('map_wyczyn13'), optionsFeatPopup);</v>
      </c>
      <c r="CG15" s="2" t="s">
        <v>32</v>
      </c>
      <c r="CH15" s="6">
        <f t="shared" si="37"/>
        <v>13</v>
      </c>
      <c r="CI15" s="2" t="s">
        <v>154</v>
      </c>
      <c r="CJ15" s="9" t="str">
        <f t="shared" si="38"/>
        <v xml:space="preserve">//----------------------------------------------------------------------------------------------------------------------------------------------------------------------------
                //Markers for WYCZYN_13                //Marker for pop-up
                addMarker_w13({coords:{lat:54,4470062, lng:18,5713076}, iconImage:'http://nieodlegla.pl/files/pin.svg', });
                function addMarker_w13(props) {var marker = new google.maps.Marker({ position:props.coords, map:map_wyczyn13, }); if(props.iconImage){marker.setIcon(props.iconImage);}};
                //----------------------------------------------------------------------------------------------------------------------------------------------------------------------------
</v>
      </c>
      <c r="CK15" s="2" t="str">
        <f t="shared" si="39"/>
        <v>{
    *@*displayName*@*: *@*#wyczyn13*@*,
    *@*title*@*: *@*Zjedz oscypek na Monciaku *@*,
    *@*contestants*@*: ,
    *@*lat*@*: 54.4470062,
    *@*lng*@*: 18.5713076,
    *@*description*@*: *@*</v>
      </c>
      <c r="CL15" s="2" t="str">
        <f t="shared" si="40"/>
        <v>*@*,
    *@*author*@*: *@**@*
  },</v>
      </c>
      <c r="CM15" s="11" t="str">
        <f t="shared" si="41"/>
        <v>{
    *@*displayName*@*: *@*#wyczyn13*@*,
    *@*title*@*: *@*Zjedz oscypek na Monciaku *@*,
    *@*contestants*@*: ,
    *@*lat*@*: 54.4470062,
    *@*lng*@*: 18.5713076,
    *@*description*@*: *@*Na Molo w Sopocie z oscypkiem powinno pójść Ci łatwiej niż z flądrą na Krupówkach.*@*,
    *@*author*@*: *@**@*
  },</v>
      </c>
    </row>
    <row r="16" spans="1:91" s="21" customFormat="1" ht="54" customHeight="1" thickBot="1" x14ac:dyDescent="0.3">
      <c r="A16" s="20">
        <v>14</v>
      </c>
      <c r="B16" s="21" t="s">
        <v>59</v>
      </c>
      <c r="C16" s="21">
        <v>50.362047599999997</v>
      </c>
      <c r="D16" s="21">
        <v>19.442806600000001</v>
      </c>
      <c r="E16" s="22" t="s">
        <v>73</v>
      </c>
      <c r="F16" s="22"/>
      <c r="G16" s="23" t="s">
        <v>74</v>
      </c>
      <c r="H16" s="23"/>
      <c r="I16" s="21" t="s">
        <v>7</v>
      </c>
      <c r="J16" s="24">
        <f t="shared" si="93"/>
        <v>14</v>
      </c>
      <c r="K16" s="25" t="s">
        <v>9</v>
      </c>
      <c r="L16" s="26">
        <f t="shared" si="94"/>
        <v>14</v>
      </c>
      <c r="M16" s="27" t="s">
        <v>10</v>
      </c>
      <c r="N16" s="24">
        <f t="shared" si="95"/>
        <v>14</v>
      </c>
      <c r="O16" s="25" t="s">
        <v>11</v>
      </c>
      <c r="P16" s="24" t="str">
        <f t="shared" si="96"/>
        <v>Przejdź Pustynię Błędowską</v>
      </c>
      <c r="Q16" s="27" t="s">
        <v>48</v>
      </c>
      <c r="R16" s="25" t="s">
        <v>37</v>
      </c>
      <c r="S16" s="26">
        <f t="shared" si="97"/>
        <v>14</v>
      </c>
      <c r="T16" s="27" t="s">
        <v>38</v>
      </c>
      <c r="U16" s="24">
        <f t="shared" si="98"/>
        <v>14</v>
      </c>
      <c r="V16" s="25" t="s">
        <v>12</v>
      </c>
      <c r="W16" s="24">
        <f t="shared" si="99"/>
        <v>14</v>
      </c>
      <c r="X16" s="25" t="s">
        <v>13</v>
      </c>
      <c r="Y16" s="24" t="str">
        <f t="shared" si="100"/>
        <v>Przejdź Pustynię Błędowską</v>
      </c>
      <c r="Z16" s="25" t="s">
        <v>49</v>
      </c>
      <c r="AA16" s="24" t="str">
        <f t="shared" si="101"/>
        <v xml:space="preserve">Karawaną bądź samotnie. W dzień lub 40 lat. Przez tysiąc lub jedną noc. Wybór należy do ciebie. </v>
      </c>
      <c r="AB16" s="25" t="s">
        <v>14</v>
      </c>
      <c r="AC16" s="24">
        <f t="shared" si="102"/>
        <v>14</v>
      </c>
      <c r="AD16" s="54" t="s">
        <v>308</v>
      </c>
      <c r="AE16" s="24">
        <f t="shared" si="103"/>
        <v>14</v>
      </c>
      <c r="AF16" s="25" t="s">
        <v>15</v>
      </c>
      <c r="AG16" s="24">
        <f t="shared" si="104"/>
        <v>14</v>
      </c>
      <c r="AH16" s="28" t="s">
        <v>8</v>
      </c>
      <c r="AI16" s="74" t="str">
        <f t="shared" si="12"/>
        <v>&lt;!---WYCZYN_14_main--&gt;                    
                    &lt;div class=*@*feat-box*@* id=*@*wyczyn14*@* &gt;
                        &lt;p class=*@*feat-number*@*&gt;#wyczyn14&lt;/p&gt;
                        &lt;h3 class=*@*feat-title*@*&gt;Przejdź Pustynię Błędowską&lt;/h3&gt;
                        &lt;p class=*@*feat-counter*@*&gt; 0 osób wzięło udział&lt;/p&gt;
                    &lt;/div&gt;
    &lt;!--feat pop-up code-----WYCZYN_14_---------------------------------------------------------------------------------&gt;
                    &lt;div class=*@*feat-content*@* id=*@*wyczyn14_content*@*&gt;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class=*@*feat-number*@*&gt;#wyczyn14&lt;/p&gt;
                                &lt;h2 class=*@*feat-title*@*&gt;Przejdź Pustynię Błędowską&lt;/h2&gt;
                                &lt;p class=*@*feat-counter*@*&gt; 0 osób wzięło udział&lt;/p&gt;
                                &lt;p class=*@*feat-description*@*&gt;Karawaną bądź samotnie. W dzień lub 40 lat. Przez tysiąc lub jedną noc. Wybór należy do ciebie. &lt;/p&gt;
                            &lt;/div&gt;
                            &lt;div class=*@*feat-map-block*@*&gt;
                                &lt;div id=*@*map_wyczyn14*@*&gt;&lt;/div&gt;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WYCZYN_14_main--&gt;</v>
      </c>
      <c r="AJ16" s="29" t="str">
        <f t="shared" si="105"/>
        <v xml:space="preserve">                    
    &lt;!--feat pop-up code-----WYCZYN_14_---------------------------------------------------------------------------------&gt;
                    &lt;div class=*@*feat-content*@* id=*@*wyczyn14_content*@*&gt;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class=*@*feat-number*@*&gt;#wyczyn14&lt;/p&gt;
                                &lt;h2 class=*@*feat-title*@*&gt;Przejdź Pustynię Błędowską&lt;/h2&gt;
                                &lt;p class=*@*feat-counter*@*&gt; 0 osób wzięło udział&lt;/p&gt;
                                &lt;p class=*@*feat-description*@*&gt;Karawaną bądź samotnie. W dzień lub 40 lat. Przez tysiąc lub jedną noc. Wybór należy do ciebie. &lt;/p&gt;
                            &lt;/div&gt;
                            &lt;div class=*@*feat-map-block*@*&gt;
                                &lt;div id=*@*map_wyczyn14*@*&gt;&lt;/div&gt;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WYCZYN_14_main--&gt;</v>
      </c>
      <c r="AK16" s="31" t="str">
        <f t="shared" si="106"/>
        <v>#wyczyn14_content,</v>
      </c>
      <c r="AL16" s="31" t="str">
        <f t="shared" si="107"/>
        <v>#map_wyczyn14,</v>
      </c>
      <c r="AM16" s="25" t="s">
        <v>17</v>
      </c>
      <c r="AN16" s="24" t="str">
        <f t="shared" si="108"/>
        <v>14'</v>
      </c>
      <c r="AO16" s="32" t="s">
        <v>18</v>
      </c>
      <c r="AP16" s="24">
        <f t="shared" si="109"/>
        <v>14</v>
      </c>
      <c r="AQ16" s="25" t="s">
        <v>19</v>
      </c>
      <c r="AR16" s="24">
        <f t="shared" si="110"/>
        <v>14</v>
      </c>
      <c r="AS16" s="25" t="s">
        <v>20</v>
      </c>
      <c r="AT16" s="24">
        <f t="shared" si="111"/>
        <v>14</v>
      </c>
      <c r="AU16" s="25" t="s">
        <v>21</v>
      </c>
      <c r="AV16" s="29" t="str">
        <f t="shared" si="112"/>
        <v xml:space="preserve">    $('#wyczyn14').click(function() {
        document.querySelector('.bg-modal').style.display = 'block';
        document.querySelector('#wyczyn14_content').style.display = 'block';
        document.querySelector('#wyczyn14_content').style.position = 'fixed';
    });
    /*Closing the pop-up with feat-description*/
        $('.popup-close-arrow').click(function() {
        document.querySelector('.bg-modal').style.display = 'none';
        document.querySelector('#wyczyn14_content').style.display = 'none';
    });</v>
      </c>
      <c r="AW16" s="25" t="s">
        <v>32</v>
      </c>
      <c r="AX16" s="33">
        <f t="shared" si="113"/>
        <v>14</v>
      </c>
      <c r="AY16" s="25" t="s">
        <v>24</v>
      </c>
      <c r="AZ16" s="33">
        <f t="shared" si="114"/>
        <v>14</v>
      </c>
      <c r="BA16" s="28" t="s">
        <v>25</v>
      </c>
      <c r="BB16" s="33">
        <f t="shared" si="115"/>
        <v>50.362047599999997</v>
      </c>
      <c r="BC16" s="28" t="s">
        <v>26</v>
      </c>
      <c r="BD16" s="33">
        <f t="shared" si="116"/>
        <v>19.442806600000001</v>
      </c>
      <c r="BE16" s="2" t="s">
        <v>182</v>
      </c>
      <c r="BF16" s="33">
        <f t="shared" si="117"/>
        <v>14</v>
      </c>
      <c r="BG16" s="25" t="s">
        <v>27</v>
      </c>
      <c r="BH16" s="33">
        <f t="shared" si="118"/>
        <v>14</v>
      </c>
      <c r="BI16" s="28" t="s">
        <v>28</v>
      </c>
      <c r="BJ16" s="33">
        <f t="shared" si="119"/>
        <v>14</v>
      </c>
      <c r="BK16" s="25" t="s">
        <v>29</v>
      </c>
      <c r="BL16" s="33">
        <f t="shared" si="120"/>
        <v>14</v>
      </c>
      <c r="BM16" s="25" t="s">
        <v>50</v>
      </c>
      <c r="BN16" s="25">
        <f t="shared" si="121"/>
        <v>50.362047599999997</v>
      </c>
      <c r="BO16" s="25" t="s">
        <v>26</v>
      </c>
      <c r="BP16" s="25">
        <f t="shared" si="122"/>
        <v>19.442806600000001</v>
      </c>
      <c r="BQ16" s="2" t="s">
        <v>181</v>
      </c>
      <c r="BR16" s="33">
        <f t="shared" si="123"/>
        <v>14</v>
      </c>
      <c r="BS16" s="28" t="s">
        <v>30</v>
      </c>
      <c r="BT16" s="33">
        <f t="shared" si="124"/>
        <v>14</v>
      </c>
      <c r="BU16" s="25" t="s">
        <v>31</v>
      </c>
      <c r="BV16" s="33"/>
      <c r="BW16" s="28"/>
      <c r="BX16" s="33"/>
      <c r="BY16" s="28"/>
      <c r="BZ16" s="29" t="str">
        <f t="shared" si="125"/>
        <v xml:space="preserve">//----------------------------------------------------------------------------------------------------------------------------------------------------------------------------
                //Markers for WYCZYN_14
                //marker for main page
                addMarker_w14_main({coords:{lat:50,3620476, lng:19,4428066}, iconImage:'http://nieodlegla.pl/files/marker.svg', });
                function addMarker_w14_main(props) {var marker = new google.maps.Marker({ position:props.coords, map:map, }); if(props.iconImage){marker.setIcon(props.iconImage);}
                                                  google.maps.event.addListener(marker, "click", function() { document.querySelector('.bg-modal').style.display = 'block';         document.querySelector('#wyczyn14_content').style.display = 'block'; document.querySelector('#wyczyn14_content').style.position = 'fixed';});
                                                  };
                //Marker for pop-up
                addMarker_w14({coords:{lat:50,3620476, lng:19,4428066}, iconImage:'http://nieodlegla.pl/files/pin.svg', });
                function addMarker_w14(props) {var marker = new google.maps.Marker({ position:props.coords, map:map_wyczyn14, }); if(props.iconImage){marker.setIcon(props.iconImage);}};
                //----------------------------------------------------------------------------------------------------------------------------------------------------------------------------
</v>
      </c>
      <c r="CA16" s="28" t="s">
        <v>33</v>
      </c>
      <c r="CB16" s="33">
        <f t="shared" si="126"/>
        <v>14</v>
      </c>
      <c r="CC16" s="28" t="s">
        <v>34</v>
      </c>
      <c r="CD16" s="33" t="str">
        <f t="shared" si="127"/>
        <v>14'</v>
      </c>
      <c r="CE16" s="28" t="s">
        <v>35</v>
      </c>
      <c r="CF16" s="29" t="str">
        <f t="shared" si="128"/>
        <v>var map_wyczyn14 = new google.maps.Map(document.getElementById('map_wyczyn14'), optionsFeatPopup);</v>
      </c>
      <c r="CG16" s="2" t="s">
        <v>32</v>
      </c>
      <c r="CH16" s="6">
        <f t="shared" si="37"/>
        <v>14</v>
      </c>
      <c r="CI16" s="2" t="s">
        <v>154</v>
      </c>
      <c r="CJ16" s="9" t="str">
        <f t="shared" si="38"/>
        <v xml:space="preserve">//----------------------------------------------------------------------------------------------------------------------------------------------------------------------------
                //Markers for WYCZYN_14                //Marker for pop-up
                addMarker_w14({coords:{lat:50,3620476, lng:19,4428066}, iconImage:'http://nieodlegla.pl/files/pin.svg', });
                function addMarker_w14(props) {var marker = new google.maps.Marker({ position:props.coords, map:map_wyczyn14, }); if(props.iconImage){marker.setIcon(props.iconImage);}};
                //----------------------------------------------------------------------------------------------------------------------------------------------------------------------------
</v>
      </c>
      <c r="CK16" s="2" t="str">
        <f t="shared" si="39"/>
        <v>{
    *@*displayName*@*: *@*#wyczyn14*@*,
    *@*title*@*: *@*Przejdź Pustynię Błędowską*@*,
    *@*contestants*@*: ,
    *@*lat*@*: 50.3620476,
    *@*lng*@*: 19.4428066,
    *@*description*@*: *@*</v>
      </c>
      <c r="CL16" s="2" t="str">
        <f t="shared" si="40"/>
        <v>*@*,
    *@*author*@*: *@**@*
  },</v>
      </c>
      <c r="CM16" s="11" t="str">
        <f t="shared" si="41"/>
        <v>{
    *@*displayName*@*: *@*#wyczyn14*@*,
    *@*title*@*: *@*Przejdź Pustynię Błędowską*@*,
    *@*contestants*@*: ,
    *@*lat*@*: 50.3620476,
    *@*lng*@*: 19.4428066,
    *@*description*@*: *@*Karawaną bądź samotnie. W dzień lub 40 lat. Przez tysiąc lub jedną noc. Wybór należy do ciebie. *@*,
    *@*author*@*: *@**@*
  },</v>
      </c>
    </row>
    <row r="17" spans="1:91" s="18" customFormat="1" ht="54" customHeight="1" thickBot="1" x14ac:dyDescent="0.3">
      <c r="A17" s="34">
        <v>15</v>
      </c>
      <c r="B17" s="18" t="s">
        <v>75</v>
      </c>
      <c r="C17" s="18">
        <v>52.703156</v>
      </c>
      <c r="D17" s="18">
        <v>21.048358499999999</v>
      </c>
      <c r="E17" s="14" t="s">
        <v>105</v>
      </c>
      <c r="F17" s="14"/>
      <c r="G17" s="1" t="s">
        <v>106</v>
      </c>
      <c r="H17" s="1"/>
      <c r="I17" s="52" t="s">
        <v>7</v>
      </c>
      <c r="J17" s="53">
        <f t="shared" ref="J17:J47" si="129">A17</f>
        <v>15</v>
      </c>
      <c r="K17" s="54" t="s">
        <v>9</v>
      </c>
      <c r="L17" s="55">
        <f t="shared" ref="L17:L47" si="130">A17</f>
        <v>15</v>
      </c>
      <c r="M17" s="56" t="s">
        <v>10</v>
      </c>
      <c r="N17" s="53">
        <f t="shared" ref="N17:N47" si="131">A17</f>
        <v>15</v>
      </c>
      <c r="O17" s="54" t="s">
        <v>11</v>
      </c>
      <c r="P17" s="53" t="str">
        <f t="shared" ref="P17:P47" si="132">E17</f>
        <v>Przepłyń gondolą Pułtusk</v>
      </c>
      <c r="Q17" s="56" t="s">
        <v>48</v>
      </c>
      <c r="R17" s="54" t="s">
        <v>37</v>
      </c>
      <c r="S17" s="55">
        <f t="shared" ref="S17:S47" si="133">A17</f>
        <v>15</v>
      </c>
      <c r="T17" s="56" t="s">
        <v>38</v>
      </c>
      <c r="U17" s="53">
        <f t="shared" ref="U17:U47" si="134">A17</f>
        <v>15</v>
      </c>
      <c r="V17" s="54" t="s">
        <v>12</v>
      </c>
      <c r="W17" s="53">
        <f t="shared" ref="W17:W47" si="135">A17</f>
        <v>15</v>
      </c>
      <c r="X17" s="54" t="s">
        <v>13</v>
      </c>
      <c r="Y17" s="53" t="str">
        <f t="shared" ref="Y17:Y47" si="136">E17</f>
        <v>Przepłyń gondolą Pułtusk</v>
      </c>
      <c r="Z17" s="54" t="s">
        <v>49</v>
      </c>
      <c r="AA17" s="53" t="str">
        <f t="shared" ref="AA17:AA47" si="137">G17</f>
        <v>Na skraju Puszczy Białej, nad Narwią leży “Wenecja Mazowsza”. Jako bonus do tego wyczynu możesz potraktować wizytę w tutejszym Muzeum Regionalnym. Równo 150 lat temu w tych okolicach spadł największy  zarejestrowany w dziejach świata deszcz kamiennych meteorytów! 14 kawałków Meteorytu Pułtusk możesz zobaczyć na własne oczy.</v>
      </c>
      <c r="AB17" s="54" t="s">
        <v>14</v>
      </c>
      <c r="AC17" s="53">
        <f t="shared" ref="AC17:AC47" si="138">A17</f>
        <v>15</v>
      </c>
      <c r="AD17" s="54" t="s">
        <v>308</v>
      </c>
      <c r="AE17" s="53">
        <f t="shared" ref="AE17:AE47" si="139">A17</f>
        <v>15</v>
      </c>
      <c r="AF17" s="54" t="s">
        <v>15</v>
      </c>
      <c r="AG17" s="53">
        <f t="shared" ref="AG17:AG47" si="140">A17</f>
        <v>15</v>
      </c>
      <c r="AH17" s="57" t="s">
        <v>8</v>
      </c>
      <c r="AI17" s="74" t="str">
        <f t="shared" si="12"/>
        <v>&lt;!---WYCZYN_15_main--&gt;                    
                    &lt;div class=*@*feat-box*@* id=*@*wyczyn15*@* &gt;
                        &lt;p class=*@*feat-number*@*&gt;#wyczyn15&lt;/p&gt;
                        &lt;h3 class=*@*feat-title*@*&gt;Przepłyń gondolą Pułtusk&lt;/h3&gt;
                        &lt;p class=*@*feat-counter*@*&gt; 0 osób wzięło udział&lt;/p&gt;
                    &lt;/div&gt;
    &lt;!--feat pop-up code-----WYCZYN_15_---------------------------------------------------------------------------------&gt;
                    &lt;div class=*@*feat-content*@* id=*@*wyczyn15_content*@*&gt;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class=*@*feat-number*@*&gt;#wyczyn15&lt;/p&gt;
                                &lt;h2 class=*@*feat-title*@*&gt;Przepłyń gondolą Pułtusk&lt;/h2&gt;
                                &lt;p class=*@*feat-counter*@*&gt; 0 osób wzięło udział&lt;/p&gt;
                                &lt;p class=*@*feat-description*@*&gt;Na skraju Puszczy Białej, nad Narwią leży “Wenecja Mazowsza”. Jako bonus do tego wyczynu możesz potraktować wizytę w tutejszym Muzeum Regionalnym. Równo 150 lat temu w tych okolicach spadł największy  zarejestrowany w dziejach świata deszcz kamiennych meteorytów! 14 kawałków Meteorytu Pułtusk możesz zobaczyć na własne oczy.&lt;/p&gt;
                            &lt;/div&gt;
                            &lt;div class=*@*feat-map-block*@*&gt;
                                &lt;div id=*@*map_wyczyn15*@*&gt;&lt;/div&gt;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WYCZYN_15_main--&gt;</v>
      </c>
      <c r="AJ17" s="58" t="str">
        <f t="shared" ref="AJ17:AJ51" si="141">CONCATENATE(R17,S17,T17,U17,V17,W17,X17,Y17,Z17,AA17,AB17,AC17,AD17,AE17,AF17,AG17,AH17)</f>
        <v xml:space="preserve">                    
    &lt;!--feat pop-up code-----WYCZYN_15_---------------------------------------------------------------------------------&gt;
                    &lt;div class=*@*feat-content*@* id=*@*wyczyn15_content*@*&gt;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class=*@*feat-number*@*&gt;#wyczyn15&lt;/p&gt;
                                &lt;h2 class=*@*feat-title*@*&gt;Przepłyń gondolą Pułtusk&lt;/h2&gt;
                                &lt;p class=*@*feat-counter*@*&gt; 0 osób wzięło udział&lt;/p&gt;
                                &lt;p class=*@*feat-description*@*&gt;Na skraju Puszczy Białej, nad Narwią leży “Wenecja Mazowsza”. Jako bonus do tego wyczynu możesz potraktować wizytę w tutejszym Muzeum Regionalnym. Równo 150 lat temu w tych okolicach spadł największy  zarejestrowany w dziejach świata deszcz kamiennych meteorytów! 14 kawałków Meteorytu Pułtusk możesz zobaczyć na własne oczy.&lt;/p&gt;
                            &lt;/div&gt;
                            &lt;div class=*@*feat-map-block*@*&gt;
                                &lt;div id=*@*map_wyczyn15*@*&gt;&lt;/div&gt;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WYCZYN_15_main--&gt;</v>
      </c>
      <c r="AK17" s="59" t="str">
        <f t="shared" ref="AK17:AK47" si="142">"#wyczyn"&amp;A17&amp;"_content,"</f>
        <v>#wyczyn15_content,</v>
      </c>
      <c r="AL17" s="59" t="str">
        <f t="shared" ref="AL17:AL47" si="143">"#map_wyczyn"&amp;A17&amp;","</f>
        <v>#map_wyczyn15,</v>
      </c>
      <c r="AM17" s="54" t="s">
        <v>17</v>
      </c>
      <c r="AN17" s="53" t="str">
        <f t="shared" ref="AN17:AN47" si="144">A17&amp;"'"</f>
        <v>15'</v>
      </c>
      <c r="AO17" s="60" t="s">
        <v>18</v>
      </c>
      <c r="AP17" s="53">
        <f t="shared" ref="AP17:AP47" si="145">A17</f>
        <v>15</v>
      </c>
      <c r="AQ17" s="54" t="s">
        <v>19</v>
      </c>
      <c r="AR17" s="53">
        <f t="shared" ref="AR17:AR47" si="146">A17</f>
        <v>15</v>
      </c>
      <c r="AS17" s="54" t="s">
        <v>20</v>
      </c>
      <c r="AT17" s="53">
        <f t="shared" ref="AT17:AT47" si="147">A17</f>
        <v>15</v>
      </c>
      <c r="AU17" s="54" t="s">
        <v>21</v>
      </c>
      <c r="AV17" s="58" t="str">
        <f t="shared" ref="AV17:AV47" si="148">CONCATENATE(AM17,AN17,AO17,AP17,AQ17,AR17,AS17,AT17,AU17)</f>
        <v xml:space="preserve">    $('#wyczyn15').click(function() {
        document.querySelector('.bg-modal').style.display = 'block';
        document.querySelector('#wyczyn15_content').style.display = 'block';
        document.querySelector('#wyczyn15_content').style.position = 'fixed';
    });
    /*Closing the pop-up with feat-description*/
        $('.popup-close-arrow').click(function() {
        document.querySelector('.bg-modal').style.display = 'none';
        document.querySelector('#wyczyn15_content').style.display = 'none';
    });</v>
      </c>
      <c r="AW17" s="54" t="s">
        <v>32</v>
      </c>
      <c r="AX17" s="61">
        <f t="shared" ref="AX17:AX47" si="149">A17</f>
        <v>15</v>
      </c>
      <c r="AY17" s="54" t="s">
        <v>24</v>
      </c>
      <c r="AZ17" s="61">
        <f t="shared" ref="AZ17:AZ47" si="150">A17</f>
        <v>15</v>
      </c>
      <c r="BA17" s="57" t="s">
        <v>25</v>
      </c>
      <c r="BB17" s="61">
        <f t="shared" ref="BB17:BB47" si="151">C17</f>
        <v>52.703156</v>
      </c>
      <c r="BC17" s="57" t="s">
        <v>26</v>
      </c>
      <c r="BD17" s="61">
        <f t="shared" ref="BD17:BD47" si="152">D17</f>
        <v>21.048358499999999</v>
      </c>
      <c r="BE17" s="2" t="s">
        <v>182</v>
      </c>
      <c r="BF17" s="61">
        <f t="shared" ref="BF17:BF47" si="153">A17</f>
        <v>15</v>
      </c>
      <c r="BG17" s="54" t="s">
        <v>27</v>
      </c>
      <c r="BH17" s="61">
        <f t="shared" ref="BH17:BH47" si="154">A17</f>
        <v>15</v>
      </c>
      <c r="BI17" s="57" t="s">
        <v>28</v>
      </c>
      <c r="BJ17" s="61">
        <f t="shared" ref="BJ17:BJ47" si="155">A17</f>
        <v>15</v>
      </c>
      <c r="BK17" s="54" t="s">
        <v>29</v>
      </c>
      <c r="BL17" s="61">
        <f t="shared" ref="BL17:BL47" si="156">A17</f>
        <v>15</v>
      </c>
      <c r="BM17" s="54" t="s">
        <v>50</v>
      </c>
      <c r="BN17" s="54">
        <f t="shared" ref="BN17:BN47" si="157">C17</f>
        <v>52.703156</v>
      </c>
      <c r="BO17" s="54" t="s">
        <v>26</v>
      </c>
      <c r="BP17" s="54">
        <f t="shared" ref="BP17:BP47" si="158">D17</f>
        <v>21.048358499999999</v>
      </c>
      <c r="BQ17" s="2" t="s">
        <v>181</v>
      </c>
      <c r="BR17" s="61">
        <f t="shared" ref="BR17:BR47" si="159">A17</f>
        <v>15</v>
      </c>
      <c r="BS17" s="57" t="s">
        <v>30</v>
      </c>
      <c r="BT17" s="61">
        <f t="shared" ref="BT17:BT47" si="160">A17</f>
        <v>15</v>
      </c>
      <c r="BU17" s="54" t="s">
        <v>31</v>
      </c>
      <c r="BV17" s="61"/>
      <c r="BW17" s="57"/>
      <c r="BX17" s="61"/>
      <c r="BY17" s="57"/>
      <c r="BZ17" s="58" t="str">
        <f t="shared" ref="BZ17:BZ47" si="161">CONCATENATE(AW17,AX17,AY17,AZ17,BA17,BB17,BC17,BD17,BE17,BF17,BG17,BH17,BI17,BJ17,BK17,BL17,BM17,BN17,BO17,BP17,BQ17,BR17,BS17,BT17,BU17)</f>
        <v xml:space="preserve">//----------------------------------------------------------------------------------------------------------------------------------------------------------------------------
                //Markers for WYCZYN_15
                //marker for main page
                addMarker_w15_main({coords:{lat:52,703156, lng:21,0483585}, iconImage:'http://nieodlegla.pl/files/marker.svg', });
                function addMarker_w15_main(props) {var marker = new google.maps.Marker({ position:props.coords, map:map, }); if(props.iconImage){marker.setIcon(props.iconImage);}
                                                  google.maps.event.addListener(marker, "click", function() { document.querySelector('.bg-modal').style.display = 'block';         document.querySelector('#wyczyn15_content').style.display = 'block'; document.querySelector('#wyczyn15_content').style.position = 'fixed';});
                                                  };
                //Marker for pop-up
                addMarker_w15({coords:{lat:52,703156, lng:21,0483585}, iconImage:'http://nieodlegla.pl/files/pin.svg', });
                function addMarker_w15(props) {var marker = new google.maps.Marker({ position:props.coords, map:map_wyczyn15, }); if(props.iconImage){marker.setIcon(props.iconImage);}};
                //----------------------------------------------------------------------------------------------------------------------------------------------------------------------------
</v>
      </c>
      <c r="CA17" s="57" t="s">
        <v>33</v>
      </c>
      <c r="CB17" s="61">
        <f t="shared" ref="CB17:CB47" si="162">A17</f>
        <v>15</v>
      </c>
      <c r="CC17" s="57" t="s">
        <v>34</v>
      </c>
      <c r="CD17" s="61" t="str">
        <f t="shared" ref="CD17:CD47" si="163">A17&amp;"'"</f>
        <v>15'</v>
      </c>
      <c r="CE17" s="57" t="s">
        <v>35</v>
      </c>
      <c r="CF17" s="58" t="str">
        <f t="shared" ref="CF17:CF47" si="164">CONCATENATE(CA17,CB17,CC17,CD17,CE17,)</f>
        <v>var map_wyczyn15 = new google.maps.Map(document.getElementById('map_wyczyn15'), optionsFeatPopup);</v>
      </c>
      <c r="CG17" s="2" t="s">
        <v>32</v>
      </c>
      <c r="CH17" s="6">
        <f t="shared" si="37"/>
        <v>15</v>
      </c>
      <c r="CI17" s="2" t="s">
        <v>154</v>
      </c>
      <c r="CJ17" s="9" t="str">
        <f t="shared" si="38"/>
        <v xml:space="preserve">//----------------------------------------------------------------------------------------------------------------------------------------------------------------------------
                //Markers for WYCZYN_15                //Marker for pop-up
                addMarker_w15({coords:{lat:52,703156, lng:21,0483585}, iconImage:'http://nieodlegla.pl/files/pin.svg', });
                function addMarker_w15(props) {var marker = new google.maps.Marker({ position:props.coords, map:map_wyczyn15, }); if(props.iconImage){marker.setIcon(props.iconImage);}};
                //----------------------------------------------------------------------------------------------------------------------------------------------------------------------------
</v>
      </c>
      <c r="CK17" s="2" t="str">
        <f t="shared" si="39"/>
        <v>{
    *@*displayName*@*: *@*#wyczyn15*@*,
    *@*title*@*: *@*Przepłyń gondolą Pułtusk*@*,
    *@*contestants*@*: ,
    *@*lat*@*: 52.703156,
    *@*lng*@*: 21.0483585,
    *@*description*@*: *@*</v>
      </c>
      <c r="CL17" s="2" t="str">
        <f t="shared" si="40"/>
        <v>*@*,
    *@*author*@*: *@**@*
  },</v>
      </c>
      <c r="CM17" s="11" t="str">
        <f t="shared" si="41"/>
        <v>{
    *@*displayName*@*: *@*#wyczyn15*@*,
    *@*title*@*: *@*Przepłyń gondolą Pułtusk*@*,
    *@*contestants*@*: ,
    *@*lat*@*: 52.703156,
    *@*lng*@*: 21.0483585,
    *@*description*@*: *@*Na skraju Puszczy Białej, nad Narwią leży “Wenecja Mazowsza”. Jako bonus do tego wyczynu możesz potraktować wizytę w tutejszym Muzeum Regionalnym. Równo 150 lat temu w tych okolicach spadł największy  zarejestrowany w dziejach świata deszcz kamiennych meteorytów! 14 kawałków Meteorytu Pułtusk możesz zobaczyć na własne oczy.*@*,
    *@*author*@*: *@**@*
  },</v>
      </c>
    </row>
    <row r="18" spans="1:91" s="18" customFormat="1" ht="54" customHeight="1" thickBot="1" x14ac:dyDescent="0.3">
      <c r="A18" s="34">
        <v>16</v>
      </c>
      <c r="B18" s="18" t="s">
        <v>76</v>
      </c>
      <c r="C18" s="18">
        <v>49.884171799999997</v>
      </c>
      <c r="D18" s="18">
        <v>21.515595699999999</v>
      </c>
      <c r="E18" s="14" t="s">
        <v>107</v>
      </c>
      <c r="F18" s="14"/>
      <c r="G18" s="18" t="s">
        <v>159</v>
      </c>
      <c r="I18" s="52" t="s">
        <v>7</v>
      </c>
      <c r="J18" s="53">
        <f t="shared" si="129"/>
        <v>16</v>
      </c>
      <c r="K18" s="54" t="s">
        <v>9</v>
      </c>
      <c r="L18" s="55">
        <f t="shared" si="130"/>
        <v>16</v>
      </c>
      <c r="M18" s="56" t="s">
        <v>10</v>
      </c>
      <c r="N18" s="53">
        <f t="shared" si="131"/>
        <v>16</v>
      </c>
      <c r="O18" s="54" t="s">
        <v>11</v>
      </c>
      <c r="P18" s="53" t="str">
        <f t="shared" si="132"/>
        <v>Skompletuj wszystkie przeprawy promowe na jednej wybranej rzecze</v>
      </c>
      <c r="Q18" s="56" t="s">
        <v>48</v>
      </c>
      <c r="R18" s="54" t="s">
        <v>37</v>
      </c>
      <c r="S18" s="55">
        <f t="shared" si="133"/>
        <v>16</v>
      </c>
      <c r="T18" s="56" t="s">
        <v>38</v>
      </c>
      <c r="U18" s="53">
        <f t="shared" si="134"/>
        <v>16</v>
      </c>
      <c r="V18" s="54" t="s">
        <v>12</v>
      </c>
      <c r="W18" s="53">
        <f t="shared" si="135"/>
        <v>16</v>
      </c>
      <c r="X18" s="54" t="s">
        <v>13</v>
      </c>
      <c r="Y18" s="53" t="str">
        <f t="shared" si="136"/>
        <v>Skompletuj wszystkie przeprawy promowe na jednej wybranej rzecze</v>
      </c>
      <c r="Z18" s="54" t="s">
        <v>49</v>
      </c>
      <c r="AA18" s="53" t="str">
        <f t="shared" si="137"/>
        <v>Rzek, przez które możesz w Polsce przeprawić się promem, jest osiemnaście. Lubisz wyzwania - wybierz Wisłę i przepraw się przez nią w osiemnastu miejscach! Masz tupet - postaw na Wisłok (działa tam jedna przeprawa promowa). Spis promów śródlądowych możesz znaleźć np. tu: &lt;a href="https://pl.wikipedia.org/wiki/Promy_%C5%9Br%C3%B3dl%C4%85dowe_w_Polsce"&gt;Link&lt;/a&gt;</v>
      </c>
      <c r="AB18" s="54" t="s">
        <v>14</v>
      </c>
      <c r="AC18" s="53">
        <f t="shared" si="138"/>
        <v>16</v>
      </c>
      <c r="AD18" s="54" t="s">
        <v>308</v>
      </c>
      <c r="AE18" s="53">
        <f t="shared" si="139"/>
        <v>16</v>
      </c>
      <c r="AF18" s="54" t="s">
        <v>15</v>
      </c>
      <c r="AG18" s="53">
        <f t="shared" si="140"/>
        <v>16</v>
      </c>
      <c r="AH18" s="57" t="s">
        <v>8</v>
      </c>
      <c r="AI18" s="74" t="str">
        <f t="shared" si="12"/>
        <v>&lt;!---WYCZYN_16_main--&gt;                    
                    &lt;div class=*@*feat-box*@* id=*@*wyczyn16*@* &gt;
                        &lt;p class=*@*feat-number*@*&gt;#wyczyn16&lt;/p&gt;
                        &lt;h3 class=*@*feat-title*@*&gt;Skompletuj wszystkie przeprawy promowe na jednej wybranej rzecze&lt;/h3&gt;
                        &lt;p class=*@*feat-counter*@*&gt; 0 osób wzięło udział&lt;/p&gt;
                    &lt;/div&gt;
    &lt;!--feat pop-up code-----WYCZYN_16_---------------------------------------------------------------------------------&gt;
                    &lt;div class=*@*feat-content*@* id=*@*wyczyn16_content*@*&gt;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class=*@*feat-number*@*&gt;#wyczyn16&lt;/p&gt;
                                &lt;h2 class=*@*feat-title*@*&gt;Skompletuj wszystkie przeprawy promowe na jednej wybranej rzecze&lt;/h2&gt;
                                &lt;p class=*@*feat-counter*@*&gt; 0 osób wzięło udział&lt;/p&gt;
                                &lt;p class=*@*feat-description*@*&gt;Rzek, przez które możesz w Polsce przeprawić się promem, jest osiemnaście. Lubisz wyzwania - wybierz Wisłę i przepraw się przez nią w osiemnastu miejscach! Masz tupet - postaw na Wisłok (działa tam jedna przeprawa promowa). Spis promów śródlądowych możesz znaleźć np. tu: &lt;a href="https://pl.wikipedia.org/wiki/Promy_%C5%9Br%C3%B3dl%C4%85dowe_w_Polsce"&gt;Link&lt;/a&gt;&lt;/p&gt;
                            &lt;/div&gt;
                            &lt;div class=*@*feat-map-block*@*&gt;
                                &lt;div id=*@*map_wyczyn16*@*&gt;&lt;/div&gt;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WYCZYN_16_main--&gt;</v>
      </c>
      <c r="AJ18" s="58" t="str">
        <f t="shared" si="141"/>
        <v xml:space="preserve">                    
    &lt;!--feat pop-up code-----WYCZYN_16_---------------------------------------------------------------------------------&gt;
                    &lt;div class=*@*feat-content*@* id=*@*wyczyn16_content*@*&gt;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class=*@*feat-number*@*&gt;#wyczyn16&lt;/p&gt;
                                &lt;h2 class=*@*feat-title*@*&gt;Skompletuj wszystkie przeprawy promowe na jednej wybranej rzecze&lt;/h2&gt;
                                &lt;p class=*@*feat-counter*@*&gt; 0 osób wzięło udział&lt;/p&gt;
                                &lt;p class=*@*feat-description*@*&gt;Rzek, przez które możesz w Polsce przeprawić się promem, jest osiemnaście. Lubisz wyzwania - wybierz Wisłę i przepraw się przez nią w osiemnastu miejscach! Masz tupet - postaw na Wisłok (działa tam jedna przeprawa promowa). Spis promów śródlądowych możesz znaleźć np. tu: &lt;a href="https://pl.wikipedia.org/wiki/Promy_%C5%9Br%C3%B3dl%C4%85dowe_w_Polsce"&gt;Link&lt;/a&gt;&lt;/p&gt;
                            &lt;/div&gt;
                            &lt;div class=*@*feat-map-block*@*&gt;
                                &lt;div id=*@*map_wyczyn16*@*&gt;&lt;/div&gt;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WYCZYN_16_main--&gt;</v>
      </c>
      <c r="AK18" s="59" t="str">
        <f t="shared" si="142"/>
        <v>#wyczyn16_content,</v>
      </c>
      <c r="AL18" s="59" t="str">
        <f t="shared" si="143"/>
        <v>#map_wyczyn16,</v>
      </c>
      <c r="AM18" s="54" t="s">
        <v>17</v>
      </c>
      <c r="AN18" s="53" t="str">
        <f t="shared" si="144"/>
        <v>16'</v>
      </c>
      <c r="AO18" s="60" t="s">
        <v>18</v>
      </c>
      <c r="AP18" s="53">
        <f t="shared" si="145"/>
        <v>16</v>
      </c>
      <c r="AQ18" s="54" t="s">
        <v>19</v>
      </c>
      <c r="AR18" s="53">
        <f t="shared" si="146"/>
        <v>16</v>
      </c>
      <c r="AS18" s="54" t="s">
        <v>20</v>
      </c>
      <c r="AT18" s="53">
        <f t="shared" si="147"/>
        <v>16</v>
      </c>
      <c r="AU18" s="54" t="s">
        <v>21</v>
      </c>
      <c r="AV18" s="58" t="str">
        <f t="shared" si="148"/>
        <v xml:space="preserve">    $('#wyczyn16').click(function() {
        document.querySelector('.bg-modal').style.display = 'block';
        document.querySelector('#wyczyn16_content').style.display = 'block';
        document.querySelector('#wyczyn16_content').style.position = 'fixed';
    });
    /*Closing the pop-up with feat-description*/
        $('.popup-close-arrow').click(function() {
        document.querySelector('.bg-modal').style.display = 'none';
        document.querySelector('#wyczyn16_content').style.display = 'none';
    });</v>
      </c>
      <c r="AW18" s="54" t="s">
        <v>32</v>
      </c>
      <c r="AX18" s="61">
        <f t="shared" si="149"/>
        <v>16</v>
      </c>
      <c r="AY18" s="54" t="s">
        <v>24</v>
      </c>
      <c r="AZ18" s="61">
        <f t="shared" si="150"/>
        <v>16</v>
      </c>
      <c r="BA18" s="57" t="s">
        <v>25</v>
      </c>
      <c r="BB18" s="61">
        <f t="shared" si="151"/>
        <v>49.884171799999997</v>
      </c>
      <c r="BC18" s="57" t="s">
        <v>26</v>
      </c>
      <c r="BD18" s="61">
        <f t="shared" si="152"/>
        <v>21.515595699999999</v>
      </c>
      <c r="BE18" s="2" t="s">
        <v>182</v>
      </c>
      <c r="BF18" s="61">
        <f t="shared" si="153"/>
        <v>16</v>
      </c>
      <c r="BG18" s="54" t="s">
        <v>27</v>
      </c>
      <c r="BH18" s="61">
        <f t="shared" si="154"/>
        <v>16</v>
      </c>
      <c r="BI18" s="57" t="s">
        <v>28</v>
      </c>
      <c r="BJ18" s="61">
        <f t="shared" si="155"/>
        <v>16</v>
      </c>
      <c r="BK18" s="54" t="s">
        <v>29</v>
      </c>
      <c r="BL18" s="61">
        <f t="shared" si="156"/>
        <v>16</v>
      </c>
      <c r="BM18" s="54" t="s">
        <v>50</v>
      </c>
      <c r="BN18" s="54">
        <f t="shared" si="157"/>
        <v>49.884171799999997</v>
      </c>
      <c r="BO18" s="54" t="s">
        <v>26</v>
      </c>
      <c r="BP18" s="54">
        <f t="shared" si="158"/>
        <v>21.515595699999999</v>
      </c>
      <c r="BQ18" s="2" t="s">
        <v>181</v>
      </c>
      <c r="BR18" s="61">
        <f t="shared" si="159"/>
        <v>16</v>
      </c>
      <c r="BS18" s="57" t="s">
        <v>30</v>
      </c>
      <c r="BT18" s="61">
        <f t="shared" si="160"/>
        <v>16</v>
      </c>
      <c r="BU18" s="54" t="s">
        <v>31</v>
      </c>
      <c r="BV18" s="61"/>
      <c r="BW18" s="57"/>
      <c r="BX18" s="61"/>
      <c r="BY18" s="57"/>
      <c r="BZ18" s="58" t="str">
        <f t="shared" si="161"/>
        <v xml:space="preserve">//----------------------------------------------------------------------------------------------------------------------------------------------------------------------------
                //Markers for WYCZYN_16
                //marker for main page
                addMarker_w16_main({coords:{lat:49,8841718, lng:21,5155957}, iconImage:'http://nieodlegla.pl/files/marker.svg', });
                function addMarker_w16_main(props) {var marker = new google.maps.Marker({ position:props.coords, map:map, }); if(props.iconImage){marker.setIcon(props.iconImage);}
                                                  google.maps.event.addListener(marker, "click", function() { document.querySelector('.bg-modal').style.display = 'block';         document.querySelector('#wyczyn16_content').style.display = 'block'; document.querySelector('#wyczyn16_content').style.position = 'fixed';});
                                                  };
                //Marker for pop-up
                addMarker_w16({coords:{lat:49,8841718, lng:21,5155957}, iconImage:'http://nieodlegla.pl/files/pin.svg', });
                function addMarker_w16(props) {var marker = new google.maps.Marker({ position:props.coords, map:map_wyczyn16, }); if(props.iconImage){marker.setIcon(props.iconImage);}};
                //----------------------------------------------------------------------------------------------------------------------------------------------------------------------------
</v>
      </c>
      <c r="CA18" s="57" t="s">
        <v>33</v>
      </c>
      <c r="CB18" s="61">
        <f t="shared" si="162"/>
        <v>16</v>
      </c>
      <c r="CC18" s="57" t="s">
        <v>34</v>
      </c>
      <c r="CD18" s="61" t="str">
        <f t="shared" si="163"/>
        <v>16'</v>
      </c>
      <c r="CE18" s="57" t="s">
        <v>35</v>
      </c>
      <c r="CF18" s="58" t="str">
        <f t="shared" si="164"/>
        <v>var map_wyczyn16 = new google.maps.Map(document.getElementById('map_wyczyn16'), optionsFeatPopup);</v>
      </c>
      <c r="CG18" s="2" t="s">
        <v>32</v>
      </c>
      <c r="CH18" s="6">
        <f t="shared" si="37"/>
        <v>16</v>
      </c>
      <c r="CI18" s="2" t="s">
        <v>154</v>
      </c>
      <c r="CJ18" s="9" t="str">
        <f t="shared" si="38"/>
        <v xml:space="preserve">//----------------------------------------------------------------------------------------------------------------------------------------------------------------------------
                //Markers for WYCZYN_16                //Marker for pop-up
                addMarker_w16({coords:{lat:49,8841718, lng:21,5155957}, iconImage:'http://nieodlegla.pl/files/pin.svg', });
                function addMarker_w16(props) {var marker = new google.maps.Marker({ position:props.coords, map:map_wyczyn16, }); if(props.iconImage){marker.setIcon(props.iconImage);}};
                //----------------------------------------------------------------------------------------------------------------------------------------------------------------------------
</v>
      </c>
      <c r="CK18" s="2" t="str">
        <f t="shared" si="39"/>
        <v>{
    *@*displayName*@*: *@*#wyczyn16*@*,
    *@*title*@*: *@*Skompletuj wszystkie przeprawy promowe na jednej wybranej rzecze*@*,
    *@*contestants*@*: ,
    *@*lat*@*: 49.8841718,
    *@*lng*@*: 21.5155957,
    *@*description*@*: *@*</v>
      </c>
      <c r="CL18" s="2" t="str">
        <f t="shared" si="40"/>
        <v>*@*,
    *@*author*@*: *@**@*
  },</v>
      </c>
      <c r="CM18" s="11" t="str">
        <f t="shared" si="41"/>
        <v>{
    *@*displayName*@*: *@*#wyczyn16*@*,
    *@*title*@*: *@*Skompletuj wszystkie przeprawy promowe na jednej wybranej rzecze*@*,
    *@*contestants*@*: ,
    *@*lat*@*: 49.8841718,
    *@*lng*@*: 21.5155957,
    *@*description*@*: *@*Rzek, przez które możesz w Polsce przeprawić się promem, jest osiemnaście. Lubisz wyzwania - wybierz Wisłę i przepraw się przez nią w osiemnastu miejscach! Masz tupet - postaw na Wisłok (działa tam jedna przeprawa promowa). Spis promów śródlądowych możesz znaleźć np. tu: &lt;a href="https://pl.wikipedia.org/wiki/Promy_%C5%9Br%C3%B3dl%C4%85dowe_w_Polsce"&gt;Link&lt;/a&gt;*@*,
    *@*author*@*: *@**@*
  },</v>
      </c>
    </row>
    <row r="19" spans="1:91" s="18" customFormat="1" ht="72" customHeight="1" thickBot="1" x14ac:dyDescent="0.3">
      <c r="A19" s="34">
        <v>17</v>
      </c>
      <c r="B19" s="18" t="s">
        <v>77</v>
      </c>
      <c r="C19" s="18">
        <v>54.370633599999998</v>
      </c>
      <c r="D19" s="18">
        <v>20.5877029</v>
      </c>
      <c r="E19" s="14" t="s">
        <v>108</v>
      </c>
      <c r="F19" s="14"/>
      <c r="G19" s="19" t="s">
        <v>160</v>
      </c>
      <c r="H19" s="19"/>
      <c r="I19" s="52" t="s">
        <v>7</v>
      </c>
      <c r="J19" s="53">
        <f t="shared" si="129"/>
        <v>17</v>
      </c>
      <c r="K19" s="54" t="s">
        <v>9</v>
      </c>
      <c r="L19" s="55">
        <f t="shared" si="130"/>
        <v>17</v>
      </c>
      <c r="M19" s="56" t="s">
        <v>10</v>
      </c>
      <c r="N19" s="53">
        <f t="shared" si="131"/>
        <v>17</v>
      </c>
      <c r="O19" s="54" t="s">
        <v>11</v>
      </c>
      <c r="P19" s="53" t="str">
        <f t="shared" si="132"/>
        <v>Policz bociany w Żywkowie</v>
      </c>
      <c r="Q19" s="56" t="s">
        <v>48</v>
      </c>
      <c r="R19" s="54" t="s">
        <v>37</v>
      </c>
      <c r="S19" s="55">
        <f t="shared" si="133"/>
        <v>17</v>
      </c>
      <c r="T19" s="56" t="s">
        <v>38</v>
      </c>
      <c r="U19" s="53">
        <f t="shared" si="134"/>
        <v>17</v>
      </c>
      <c r="V19" s="54" t="s">
        <v>12</v>
      </c>
      <c r="W19" s="53">
        <f t="shared" si="135"/>
        <v>17</v>
      </c>
      <c r="X19" s="54" t="s">
        <v>13</v>
      </c>
      <c r="Y19" s="53" t="str">
        <f t="shared" si="136"/>
        <v>Policz bociany w Żywkowie</v>
      </c>
      <c r="Z19" s="54" t="s">
        <v>49</v>
      </c>
      <c r="AA19" s="53" t="str">
        <f t="shared" si="137"/>
        <v xml:space="preserve">W tej bocianiej stolicy Polski co roku zamieszkuje blisko dwieście bocianów, a na zimę wylatuje ich stamtąd dwa razy więcej! Doskonały opis bocianiej trasy znajdziesz tutaj: &lt;a href="http://gorowoilaweckie.wm.pl/7030,Zywkowo-bociania-stolica-Polski.html"&gt;Link&lt;/a&gt;
Pamiętaj - nie czekaj z tym do jesieni!
</v>
      </c>
      <c r="AB19" s="54" t="s">
        <v>14</v>
      </c>
      <c r="AC19" s="53">
        <f t="shared" si="138"/>
        <v>17</v>
      </c>
      <c r="AD19" s="54" t="s">
        <v>308</v>
      </c>
      <c r="AE19" s="53">
        <f t="shared" si="139"/>
        <v>17</v>
      </c>
      <c r="AF19" s="54" t="s">
        <v>15</v>
      </c>
      <c r="AG19" s="53">
        <f t="shared" si="140"/>
        <v>17</v>
      </c>
      <c r="AH19" s="57" t="s">
        <v>8</v>
      </c>
      <c r="AI19" s="74" t="str">
        <f t="shared" si="12"/>
        <v>&lt;!---WYCZYN_17_main--&gt;                    
                    &lt;div class=*@*feat-box*@* id=*@*wyczyn17*@* &gt;
                        &lt;p class=*@*feat-number*@*&gt;#wyczyn17&lt;/p&gt;
                        &lt;h3 class=*@*feat-title*@*&gt;Policz bociany w Żywkowie&lt;/h3&gt;
                        &lt;p class=*@*feat-counter*@*&gt; 0 osób wzięło udział&lt;/p&gt;
                    &lt;/div&gt;
    &lt;!--feat pop-up code-----WYCZYN_17_---------------------------------------------------------------------------------&gt;
                    &lt;div class=*@*feat-content*@* id=*@*wyczyn17_content*@*&gt;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class=*@*feat-number*@*&gt;#wyczyn17&lt;/p&gt;
                                &lt;h2 class=*@*feat-title*@*&gt;Policz bociany w Żywkowie&lt;/h2&gt;
                                &lt;p class=*@*feat-counter*@*&gt; 0 osób wzięło udział&lt;/p&gt;
                                &lt;p class=*@*feat-description*@*&gt;W tej bocianiej stolicy Polski co roku zamieszkuje blisko dwieście bocianów, a na zimę wylatuje ich stamtąd dwa razy więcej! Doskonały opis bocianiej trasy znajdziesz tutaj: &lt;a href="http://gorowoilaweckie.wm.pl/7030,Zywkowo-bociania-stolica-Polski.html"&gt;Link&lt;/a&gt;
Pamiętaj - nie czekaj z tym do jesieni!
&lt;/p&gt;
                            &lt;/div&gt;
                            &lt;div class=*@*feat-map-block*@*&gt;
                                &lt;div id=*@*map_wyczyn17*@*&gt;&lt;/div&gt;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WYCZYN_17_main--&gt;</v>
      </c>
      <c r="AJ19" s="58" t="str">
        <f t="shared" si="141"/>
        <v xml:space="preserve">                    
    &lt;!--feat pop-up code-----WYCZYN_17_---------------------------------------------------------------------------------&gt;
                    &lt;div class=*@*feat-content*@* id=*@*wyczyn17_content*@*&gt;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class=*@*feat-number*@*&gt;#wyczyn17&lt;/p&gt;
                                &lt;h2 class=*@*feat-title*@*&gt;Policz bociany w Żywkowie&lt;/h2&gt;
                                &lt;p class=*@*feat-counter*@*&gt; 0 osób wzięło udział&lt;/p&gt;
                                &lt;p class=*@*feat-description*@*&gt;W tej bocianiej stolicy Polski co roku zamieszkuje blisko dwieście bocianów, a na zimę wylatuje ich stamtąd dwa razy więcej! Doskonały opis bocianiej trasy znajdziesz tutaj: &lt;a href="http://gorowoilaweckie.wm.pl/7030,Zywkowo-bociania-stolica-Polski.html"&gt;Link&lt;/a&gt;
Pamiętaj - nie czekaj z tym do jesieni!
&lt;/p&gt;
                            &lt;/div&gt;
                            &lt;div class=*@*feat-map-block*@*&gt;
                                &lt;div id=*@*map_wyczyn17*@*&gt;&lt;/div&gt;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WYCZYN_17_main--&gt;</v>
      </c>
      <c r="AK19" s="59" t="str">
        <f t="shared" si="142"/>
        <v>#wyczyn17_content,</v>
      </c>
      <c r="AL19" s="59" t="str">
        <f t="shared" si="143"/>
        <v>#map_wyczyn17,</v>
      </c>
      <c r="AM19" s="54" t="s">
        <v>17</v>
      </c>
      <c r="AN19" s="53" t="str">
        <f t="shared" si="144"/>
        <v>17'</v>
      </c>
      <c r="AO19" s="60" t="s">
        <v>18</v>
      </c>
      <c r="AP19" s="53">
        <f t="shared" si="145"/>
        <v>17</v>
      </c>
      <c r="AQ19" s="54" t="s">
        <v>19</v>
      </c>
      <c r="AR19" s="53">
        <f t="shared" si="146"/>
        <v>17</v>
      </c>
      <c r="AS19" s="54" t="s">
        <v>20</v>
      </c>
      <c r="AT19" s="53">
        <f t="shared" si="147"/>
        <v>17</v>
      </c>
      <c r="AU19" s="54" t="s">
        <v>21</v>
      </c>
      <c r="AV19" s="58" t="str">
        <f t="shared" si="148"/>
        <v xml:space="preserve">    $('#wyczyn17').click(function() {
        document.querySelector('.bg-modal').style.display = 'block';
        document.querySelector('#wyczyn17_content').style.display = 'block';
        document.querySelector('#wyczyn17_content').style.position = 'fixed';
    });
    /*Closing the pop-up with feat-description*/
        $('.popup-close-arrow').click(function() {
        document.querySelector('.bg-modal').style.display = 'none';
        document.querySelector('#wyczyn17_content').style.display = 'none';
    });</v>
      </c>
      <c r="AW19" s="54" t="s">
        <v>32</v>
      </c>
      <c r="AX19" s="61">
        <f t="shared" si="149"/>
        <v>17</v>
      </c>
      <c r="AY19" s="54" t="s">
        <v>24</v>
      </c>
      <c r="AZ19" s="61">
        <f t="shared" si="150"/>
        <v>17</v>
      </c>
      <c r="BA19" s="57" t="s">
        <v>25</v>
      </c>
      <c r="BB19" s="61">
        <f t="shared" si="151"/>
        <v>54.370633599999998</v>
      </c>
      <c r="BC19" s="57" t="s">
        <v>26</v>
      </c>
      <c r="BD19" s="61">
        <f t="shared" si="152"/>
        <v>20.5877029</v>
      </c>
      <c r="BE19" s="2" t="s">
        <v>182</v>
      </c>
      <c r="BF19" s="61">
        <f t="shared" si="153"/>
        <v>17</v>
      </c>
      <c r="BG19" s="54" t="s">
        <v>27</v>
      </c>
      <c r="BH19" s="61">
        <f t="shared" si="154"/>
        <v>17</v>
      </c>
      <c r="BI19" s="57" t="s">
        <v>28</v>
      </c>
      <c r="BJ19" s="61">
        <f t="shared" si="155"/>
        <v>17</v>
      </c>
      <c r="BK19" s="54" t="s">
        <v>29</v>
      </c>
      <c r="BL19" s="61">
        <f t="shared" si="156"/>
        <v>17</v>
      </c>
      <c r="BM19" s="54" t="s">
        <v>50</v>
      </c>
      <c r="BN19" s="54">
        <f t="shared" si="157"/>
        <v>54.370633599999998</v>
      </c>
      <c r="BO19" s="54" t="s">
        <v>26</v>
      </c>
      <c r="BP19" s="54">
        <f t="shared" si="158"/>
        <v>20.5877029</v>
      </c>
      <c r="BQ19" s="2" t="s">
        <v>181</v>
      </c>
      <c r="BR19" s="61">
        <f t="shared" si="159"/>
        <v>17</v>
      </c>
      <c r="BS19" s="57" t="s">
        <v>30</v>
      </c>
      <c r="BT19" s="61">
        <f t="shared" si="160"/>
        <v>17</v>
      </c>
      <c r="BU19" s="54" t="s">
        <v>31</v>
      </c>
      <c r="BV19" s="61"/>
      <c r="BW19" s="57"/>
      <c r="BX19" s="61"/>
      <c r="BY19" s="57"/>
      <c r="BZ19" s="58" t="str">
        <f t="shared" si="161"/>
        <v xml:space="preserve">//----------------------------------------------------------------------------------------------------------------------------------------------------------------------------
                //Markers for WYCZYN_17
                //marker for main page
                addMarker_w17_main({coords:{lat:54,3706336, lng:20,5877029}, iconImage:'http://nieodlegla.pl/files/marker.svg', });
                function addMarker_w17_main(props) {var marker = new google.maps.Marker({ position:props.coords, map:map, }); if(props.iconImage){marker.setIcon(props.iconImage);}
                                                  google.maps.event.addListener(marker, "click", function() { document.querySelector('.bg-modal').style.display = 'block';         document.querySelector('#wyczyn17_content').style.display = 'block'; document.querySelector('#wyczyn17_content').style.position = 'fixed';});
                                                  };
                //Marker for pop-up
                addMarker_w17({coords:{lat:54,3706336, lng:20,5877029}, iconImage:'http://nieodlegla.pl/files/pin.svg', });
                function addMarker_w17(props) {var marker = new google.maps.Marker({ position:props.coords, map:map_wyczyn17, }); if(props.iconImage){marker.setIcon(props.iconImage);}};
                //----------------------------------------------------------------------------------------------------------------------------------------------------------------------------
</v>
      </c>
      <c r="CA19" s="57" t="s">
        <v>33</v>
      </c>
      <c r="CB19" s="61">
        <f t="shared" si="162"/>
        <v>17</v>
      </c>
      <c r="CC19" s="57" t="s">
        <v>34</v>
      </c>
      <c r="CD19" s="61" t="str">
        <f t="shared" si="163"/>
        <v>17'</v>
      </c>
      <c r="CE19" s="57" t="s">
        <v>35</v>
      </c>
      <c r="CF19" s="58" t="str">
        <f t="shared" si="164"/>
        <v>var map_wyczyn17 = new google.maps.Map(document.getElementById('map_wyczyn17'), optionsFeatPopup);</v>
      </c>
      <c r="CG19" s="2" t="s">
        <v>32</v>
      </c>
      <c r="CH19" s="6">
        <f t="shared" si="37"/>
        <v>17</v>
      </c>
      <c r="CI19" s="2" t="s">
        <v>154</v>
      </c>
      <c r="CJ19" s="9" t="str">
        <f t="shared" si="38"/>
        <v xml:space="preserve">//----------------------------------------------------------------------------------------------------------------------------------------------------------------------------
                //Markers for WYCZYN_17                //Marker for pop-up
                addMarker_w17({coords:{lat:54,3706336, lng:20,5877029}, iconImage:'http://nieodlegla.pl/files/pin.svg', });
                function addMarker_w17(props) {var marker = new google.maps.Marker({ position:props.coords, map:map_wyczyn17, }); if(props.iconImage){marker.setIcon(props.iconImage);}};
                //----------------------------------------------------------------------------------------------------------------------------------------------------------------------------
</v>
      </c>
      <c r="CK19" s="2" t="str">
        <f t="shared" si="39"/>
        <v>{
    *@*displayName*@*: *@*#wyczyn17*@*,
    *@*title*@*: *@*Policz bociany w Żywkowie*@*,
    *@*contestants*@*: ,
    *@*lat*@*: 54.3706336,
    *@*lng*@*: 20.5877029,
    *@*description*@*: *@*</v>
      </c>
      <c r="CL19" s="2" t="str">
        <f t="shared" si="40"/>
        <v>*@*,
    *@*author*@*: *@**@*
  },</v>
      </c>
      <c r="CM19" s="11" t="str">
        <f t="shared" si="41"/>
        <v>{
    *@*displayName*@*: *@*#wyczyn17*@*,
    *@*title*@*: *@*Policz bociany w Żywkowie*@*,
    *@*contestants*@*: ,
    *@*lat*@*: 54.3706336,
    *@*lng*@*: 20.5877029,
    *@*description*@*: *@*W tej bocianiej stolicy Polski co roku zamieszkuje blisko dwieście bocianów, a na zimę wylatuje ich stamtąd dwa razy więcej! Doskonały opis bocianiej trasy znajdziesz tutaj: &lt;a href="http://gorowoilaweckie.wm.pl/7030,Zywkowo-bociania-stolica-Polski.html"&gt;Link&lt;/a&gt;
Pamiętaj - nie czekaj z tym do jesieni!
*@*,
    *@*author*@*: *@**@*
  },</v>
      </c>
    </row>
    <row r="20" spans="1:91" s="18" customFormat="1" ht="54" customHeight="1" thickBot="1" x14ac:dyDescent="0.3">
      <c r="A20" s="34">
        <v>18</v>
      </c>
      <c r="B20" s="18" t="s">
        <v>78</v>
      </c>
      <c r="C20" s="18">
        <v>54.306018600000002</v>
      </c>
      <c r="D20" s="18">
        <v>20.683152</v>
      </c>
      <c r="E20" s="14" t="s">
        <v>109</v>
      </c>
      <c r="F20" s="14"/>
      <c r="G20" s="1" t="s">
        <v>110</v>
      </c>
      <c r="H20" s="1"/>
      <c r="I20" s="52" t="s">
        <v>7</v>
      </c>
      <c r="J20" s="53">
        <f t="shared" si="129"/>
        <v>18</v>
      </c>
      <c r="K20" s="54" t="s">
        <v>9</v>
      </c>
      <c r="L20" s="55">
        <f t="shared" si="130"/>
        <v>18</v>
      </c>
      <c r="M20" s="56" t="s">
        <v>10</v>
      </c>
      <c r="N20" s="53">
        <f t="shared" si="131"/>
        <v>18</v>
      </c>
      <c r="O20" s="54" t="s">
        <v>11</v>
      </c>
      <c r="P20" s="53" t="str">
        <f t="shared" si="132"/>
        <v xml:space="preserve">Skompletuj 5 Wólek </v>
      </c>
      <c r="Q20" s="56" t="s">
        <v>48</v>
      </c>
      <c r="R20" s="54" t="s">
        <v>37</v>
      </c>
      <c r="S20" s="55">
        <f t="shared" si="133"/>
        <v>18</v>
      </c>
      <c r="T20" s="56" t="s">
        <v>38</v>
      </c>
      <c r="U20" s="53">
        <f t="shared" si="134"/>
        <v>18</v>
      </c>
      <c r="V20" s="54" t="s">
        <v>12</v>
      </c>
      <c r="W20" s="53">
        <f t="shared" si="135"/>
        <v>18</v>
      </c>
      <c r="X20" s="54" t="s">
        <v>13</v>
      </c>
      <c r="Y20" s="53" t="str">
        <f t="shared" si="136"/>
        <v xml:space="preserve">Skompletuj 5 Wólek </v>
      </c>
      <c r="Z20" s="54" t="s">
        <v>49</v>
      </c>
      <c r="AA20" s="53" t="str">
        <f t="shared" si="137"/>
        <v>Miejscowości o nazwie Wólka jest w Polsce ponad 60. Takich, które “Wólkę” mają w swojej nazwie (np. Wólka Chrypska, Wólka Babska, Wólka Twarogowa lub Wólka Cycowska) - blisko  300. Wybierz i odwiedź pięć dowolnych!</v>
      </c>
      <c r="AB20" s="54" t="s">
        <v>14</v>
      </c>
      <c r="AC20" s="53">
        <f t="shared" si="138"/>
        <v>18</v>
      </c>
      <c r="AD20" s="54" t="s">
        <v>308</v>
      </c>
      <c r="AE20" s="53">
        <f t="shared" si="139"/>
        <v>18</v>
      </c>
      <c r="AF20" s="54" t="s">
        <v>15</v>
      </c>
      <c r="AG20" s="53">
        <f t="shared" si="140"/>
        <v>18</v>
      </c>
      <c r="AH20" s="57" t="s">
        <v>8</v>
      </c>
      <c r="AI20" s="74" t="str">
        <f t="shared" si="12"/>
        <v>&lt;!---WYCZYN_18_main--&gt;                    
                    &lt;div class=*@*feat-box*@* id=*@*wyczyn18*@* &gt;
                        &lt;p class=*@*feat-number*@*&gt;#wyczyn18&lt;/p&gt;
                        &lt;h3 class=*@*feat-title*@*&gt;Skompletuj 5 Wólek &lt;/h3&gt;
                        &lt;p class=*@*feat-counter*@*&gt; 0 osób wzięło udział&lt;/p&gt;
                    &lt;/div&gt;
    &lt;!--feat pop-up code-----WYCZYN_18_---------------------------------------------------------------------------------&gt;
                    &lt;div class=*@*feat-content*@* id=*@*wyczyn18_content*@*&gt;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class=*@*feat-number*@*&gt;#wyczyn18&lt;/p&gt;
                                &lt;h2 class=*@*feat-title*@*&gt;Skompletuj 5 Wólek &lt;/h2&gt;
                                &lt;p class=*@*feat-counter*@*&gt; 0 osób wzięło udział&lt;/p&gt;
                                &lt;p class=*@*feat-description*@*&gt;Miejscowości o nazwie Wólka jest w Polsce ponad 60. Takich, które “Wólkę” mają w swojej nazwie (np. Wólka Chrypska, Wólka Babska, Wólka Twarogowa lub Wólka Cycowska) - blisko  300. Wybierz i odwiedź pięć dowolnych!&lt;/p&gt;
                            &lt;/div&gt;
                            &lt;div class=*@*feat-map-block*@*&gt;
                                &lt;div id=*@*map_wyczyn18*@*&gt;&lt;/div&gt;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WYCZYN_18_main--&gt;</v>
      </c>
      <c r="AJ20" s="58" t="str">
        <f t="shared" si="141"/>
        <v xml:space="preserve">                    
    &lt;!--feat pop-up code-----WYCZYN_18_---------------------------------------------------------------------------------&gt;
                    &lt;div class=*@*feat-content*@* id=*@*wyczyn18_content*@*&gt;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class=*@*feat-number*@*&gt;#wyczyn18&lt;/p&gt;
                                &lt;h2 class=*@*feat-title*@*&gt;Skompletuj 5 Wólek &lt;/h2&gt;
                                &lt;p class=*@*feat-counter*@*&gt; 0 osób wzięło udział&lt;/p&gt;
                                &lt;p class=*@*feat-description*@*&gt;Miejscowości o nazwie Wólka jest w Polsce ponad 60. Takich, które “Wólkę” mają w swojej nazwie (np. Wólka Chrypska, Wólka Babska, Wólka Twarogowa lub Wólka Cycowska) - blisko  300. Wybierz i odwiedź pięć dowolnych!&lt;/p&gt;
                            &lt;/div&gt;
                            &lt;div class=*@*feat-map-block*@*&gt;
                                &lt;div id=*@*map_wyczyn18*@*&gt;&lt;/div&gt;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WYCZYN_18_main--&gt;</v>
      </c>
      <c r="AK20" s="59" t="str">
        <f t="shared" si="142"/>
        <v>#wyczyn18_content,</v>
      </c>
      <c r="AL20" s="59" t="str">
        <f t="shared" si="143"/>
        <v>#map_wyczyn18,</v>
      </c>
      <c r="AM20" s="54" t="s">
        <v>17</v>
      </c>
      <c r="AN20" s="53" t="str">
        <f t="shared" si="144"/>
        <v>18'</v>
      </c>
      <c r="AO20" s="60" t="s">
        <v>18</v>
      </c>
      <c r="AP20" s="53">
        <f t="shared" si="145"/>
        <v>18</v>
      </c>
      <c r="AQ20" s="54" t="s">
        <v>19</v>
      </c>
      <c r="AR20" s="53">
        <f t="shared" si="146"/>
        <v>18</v>
      </c>
      <c r="AS20" s="54" t="s">
        <v>20</v>
      </c>
      <c r="AT20" s="53">
        <f t="shared" si="147"/>
        <v>18</v>
      </c>
      <c r="AU20" s="54" t="s">
        <v>21</v>
      </c>
      <c r="AV20" s="58" t="str">
        <f t="shared" si="148"/>
        <v xml:space="preserve">    $('#wyczyn18').click(function() {
        document.querySelector('.bg-modal').style.display = 'block';
        document.querySelector('#wyczyn18_content').style.display = 'block';
        document.querySelector('#wyczyn18_content').style.position = 'fixed';
    });
    /*Closing the pop-up with feat-description*/
        $('.popup-close-arrow').click(function() {
        document.querySelector('.bg-modal').style.display = 'none';
        document.querySelector('#wyczyn18_content').style.display = 'none';
    });</v>
      </c>
      <c r="AW20" s="54" t="s">
        <v>32</v>
      </c>
      <c r="AX20" s="61">
        <f t="shared" si="149"/>
        <v>18</v>
      </c>
      <c r="AY20" s="54" t="s">
        <v>24</v>
      </c>
      <c r="AZ20" s="61">
        <f t="shared" si="150"/>
        <v>18</v>
      </c>
      <c r="BA20" s="57" t="s">
        <v>25</v>
      </c>
      <c r="BB20" s="61">
        <f t="shared" si="151"/>
        <v>54.306018600000002</v>
      </c>
      <c r="BC20" s="57" t="s">
        <v>26</v>
      </c>
      <c r="BD20" s="61">
        <f t="shared" si="152"/>
        <v>20.683152</v>
      </c>
      <c r="BE20" s="2" t="s">
        <v>182</v>
      </c>
      <c r="BF20" s="61">
        <f t="shared" si="153"/>
        <v>18</v>
      </c>
      <c r="BG20" s="54" t="s">
        <v>27</v>
      </c>
      <c r="BH20" s="61">
        <f t="shared" si="154"/>
        <v>18</v>
      </c>
      <c r="BI20" s="57" t="s">
        <v>28</v>
      </c>
      <c r="BJ20" s="61">
        <f t="shared" si="155"/>
        <v>18</v>
      </c>
      <c r="BK20" s="54" t="s">
        <v>29</v>
      </c>
      <c r="BL20" s="61">
        <f t="shared" si="156"/>
        <v>18</v>
      </c>
      <c r="BM20" s="54" t="s">
        <v>50</v>
      </c>
      <c r="BN20" s="54">
        <f t="shared" si="157"/>
        <v>54.306018600000002</v>
      </c>
      <c r="BO20" s="54" t="s">
        <v>26</v>
      </c>
      <c r="BP20" s="54">
        <f t="shared" si="158"/>
        <v>20.683152</v>
      </c>
      <c r="BQ20" s="2" t="s">
        <v>181</v>
      </c>
      <c r="BR20" s="61">
        <f t="shared" si="159"/>
        <v>18</v>
      </c>
      <c r="BS20" s="57" t="s">
        <v>30</v>
      </c>
      <c r="BT20" s="61">
        <f t="shared" si="160"/>
        <v>18</v>
      </c>
      <c r="BU20" s="54" t="s">
        <v>31</v>
      </c>
      <c r="BV20" s="61"/>
      <c r="BW20" s="57"/>
      <c r="BX20" s="61"/>
      <c r="BY20" s="57"/>
      <c r="BZ20" s="58" t="str">
        <f t="shared" si="161"/>
        <v xml:space="preserve">//----------------------------------------------------------------------------------------------------------------------------------------------------------------------------
                //Markers for WYCZYN_18
                //marker for main page
                addMarker_w18_main({coords:{lat:54,3060186, lng:20,683152}, iconImage:'http://nieodlegla.pl/files/marker.svg', });
                function addMarker_w18_main(props) {var marker = new google.maps.Marker({ position:props.coords, map:map, }); if(props.iconImage){marker.setIcon(props.iconImage);}
                                                  google.maps.event.addListener(marker, "click", function() { document.querySelector('.bg-modal').style.display = 'block';         document.querySelector('#wyczyn18_content').style.display = 'block'; document.querySelector('#wyczyn18_content').style.position = 'fixed';});
                                                  };
                //Marker for pop-up
                addMarker_w18({coords:{lat:54,3060186, lng:20,683152}, iconImage:'http://nieodlegla.pl/files/pin.svg', });
                function addMarker_w18(props) {var marker = new google.maps.Marker({ position:props.coords, map:map_wyczyn18, }); if(props.iconImage){marker.setIcon(props.iconImage);}};
                //----------------------------------------------------------------------------------------------------------------------------------------------------------------------------
</v>
      </c>
      <c r="CA20" s="57" t="s">
        <v>33</v>
      </c>
      <c r="CB20" s="61">
        <f t="shared" si="162"/>
        <v>18</v>
      </c>
      <c r="CC20" s="57" t="s">
        <v>34</v>
      </c>
      <c r="CD20" s="61" t="str">
        <f t="shared" si="163"/>
        <v>18'</v>
      </c>
      <c r="CE20" s="57" t="s">
        <v>35</v>
      </c>
      <c r="CF20" s="58" t="str">
        <f t="shared" si="164"/>
        <v>var map_wyczyn18 = new google.maps.Map(document.getElementById('map_wyczyn18'), optionsFeatPopup);</v>
      </c>
      <c r="CG20" s="2" t="s">
        <v>32</v>
      </c>
      <c r="CH20" s="6">
        <f t="shared" si="37"/>
        <v>18</v>
      </c>
      <c r="CI20" s="2" t="s">
        <v>154</v>
      </c>
      <c r="CJ20" s="9" t="str">
        <f t="shared" si="38"/>
        <v xml:space="preserve">//----------------------------------------------------------------------------------------------------------------------------------------------------------------------------
                //Markers for WYCZYN_18                //Marker for pop-up
                addMarker_w18({coords:{lat:54,3060186, lng:20,683152}, iconImage:'http://nieodlegla.pl/files/pin.svg', });
                function addMarker_w18(props) {var marker = new google.maps.Marker({ position:props.coords, map:map_wyczyn18, }); if(props.iconImage){marker.setIcon(props.iconImage);}};
                //----------------------------------------------------------------------------------------------------------------------------------------------------------------------------
</v>
      </c>
      <c r="CK20" s="2" t="str">
        <f t="shared" si="39"/>
        <v>{
    *@*displayName*@*: *@*#wyczyn18*@*,
    *@*title*@*: *@*Skompletuj 5 Wólek *@*,
    *@*contestants*@*: ,
    *@*lat*@*: 54.3060186,
    *@*lng*@*: 20.683152,
    *@*description*@*: *@*</v>
      </c>
      <c r="CL20" s="2" t="str">
        <f t="shared" si="40"/>
        <v>*@*,
    *@*author*@*: *@**@*
  },</v>
      </c>
      <c r="CM20" s="11" t="str">
        <f t="shared" si="41"/>
        <v>{
    *@*displayName*@*: *@*#wyczyn18*@*,
    *@*title*@*: *@*Skompletuj 5 Wólek *@*,
    *@*contestants*@*: ,
    *@*lat*@*: 54.3060186,
    *@*lng*@*: 20.683152,
    *@*description*@*: *@*Miejscowości o nazwie Wólka jest w Polsce ponad 60. Takich, które “Wólkę” mają w swojej nazwie (np. Wólka Chrypska, Wólka Babska, Wólka Twarogowa lub Wólka Cycowska) - blisko  300. Wybierz i odwiedź pięć dowolnych!*@*,
    *@*author*@*: *@**@*
  },</v>
      </c>
    </row>
    <row r="21" spans="1:91" s="18" customFormat="1" ht="54" customHeight="1" thickBot="1" x14ac:dyDescent="0.3">
      <c r="A21" s="34">
        <v>19</v>
      </c>
      <c r="B21" s="18" t="s">
        <v>79</v>
      </c>
      <c r="C21" s="18">
        <v>54.834901500000001</v>
      </c>
      <c r="D21" s="18">
        <v>18.3005727</v>
      </c>
      <c r="E21" s="14" t="s">
        <v>111</v>
      </c>
      <c r="F21" s="14"/>
      <c r="G21" s="19" t="s">
        <v>161</v>
      </c>
      <c r="H21" s="19"/>
      <c r="I21" s="52" t="s">
        <v>7</v>
      </c>
      <c r="J21" s="53">
        <f t="shared" si="129"/>
        <v>19</v>
      </c>
      <c r="K21" s="54" t="s">
        <v>9</v>
      </c>
      <c r="L21" s="55">
        <f t="shared" si="130"/>
        <v>19</v>
      </c>
      <c r="M21" s="56" t="s">
        <v>10</v>
      </c>
      <c r="N21" s="53">
        <f t="shared" si="131"/>
        <v>19</v>
      </c>
      <c r="O21" s="54" t="s">
        <v>11</v>
      </c>
      <c r="P21" s="53" t="str">
        <f t="shared" si="132"/>
        <v>Zdobądź północny kraniec Polski</v>
      </c>
      <c r="Q21" s="56" t="s">
        <v>48</v>
      </c>
      <c r="R21" s="54" t="s">
        <v>37</v>
      </c>
      <c r="S21" s="55">
        <f t="shared" si="133"/>
        <v>19</v>
      </c>
      <c r="T21" s="56" t="s">
        <v>38</v>
      </c>
      <c r="U21" s="53">
        <f t="shared" si="134"/>
        <v>19</v>
      </c>
      <c r="V21" s="54" t="s">
        <v>12</v>
      </c>
      <c r="W21" s="53">
        <f t="shared" si="135"/>
        <v>19</v>
      </c>
      <c r="X21" s="54" t="s">
        <v>13</v>
      </c>
      <c r="Y21" s="53" t="str">
        <f t="shared" si="136"/>
        <v>Zdobądź północny kraniec Polski</v>
      </c>
      <c r="Z21" s="54" t="s">
        <v>49</v>
      </c>
      <c r="AA21" s="53" t="str">
        <f t="shared" si="137"/>
        <v xml:space="preserve">Do niedawna sądzono, że jest nim przylądek Rozewie. Dziś za najdalej na północ wysunięty kraniec Polski uważa się tzw. Gwiazdę Północy - pamiątkowy kamień, znajdujący się w Jastrzębiej Górze (gm. Władysławowo), parę metrów od Rozewia. Zatknij tam flagę.
</v>
      </c>
      <c r="AB21" s="54" t="s">
        <v>14</v>
      </c>
      <c r="AC21" s="53">
        <f t="shared" si="138"/>
        <v>19</v>
      </c>
      <c r="AD21" s="54" t="s">
        <v>308</v>
      </c>
      <c r="AE21" s="53">
        <f t="shared" si="139"/>
        <v>19</v>
      </c>
      <c r="AF21" s="54" t="s">
        <v>15</v>
      </c>
      <c r="AG21" s="53">
        <f t="shared" si="140"/>
        <v>19</v>
      </c>
      <c r="AH21" s="57" t="s">
        <v>8</v>
      </c>
      <c r="AI21" s="74" t="str">
        <f t="shared" si="12"/>
        <v>&lt;!---WYCZYN_19_main--&gt;                    
                    &lt;div class=*@*feat-box*@* id=*@*wyczyn19*@* &gt;
                        &lt;p class=*@*feat-number*@*&gt;#wyczyn19&lt;/p&gt;
                        &lt;h3 class=*@*feat-title*@*&gt;Zdobądź północny kraniec Polski&lt;/h3&gt;
                        &lt;p class=*@*feat-counter*@*&gt; 0 osób wzięło udział&lt;/p&gt;
                    &lt;/div&gt;
    &lt;!--feat pop-up code-----WYCZYN_19_---------------------------------------------------------------------------------&gt;
                    &lt;div class=*@*feat-content*@* id=*@*wyczyn19_content*@*&gt;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class=*@*feat-number*@*&gt;#wyczyn19&lt;/p&gt;
                                &lt;h2 class=*@*feat-title*@*&gt;Zdobądź północny kraniec Polski&lt;/h2&gt;
                                &lt;p class=*@*feat-counter*@*&gt; 0 osób wzięło udział&lt;/p&gt;
                                &lt;p class=*@*feat-description*@*&gt;Do niedawna sądzono, że jest nim przylądek Rozewie. Dziś za najdalej na północ wysunięty kraniec Polski uważa się tzw. Gwiazdę Północy - pamiątkowy kamień, znajdujący się w Jastrzębiej Górze (gm. Władysławowo), parę metrów od Rozewia. Zatknij tam flagę.
&lt;/p&gt;
                            &lt;/div&gt;
                            &lt;div class=*@*feat-map-block*@*&gt;
                                &lt;div id=*@*map_wyczyn19*@*&gt;&lt;/div&gt;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WYCZYN_19_main--&gt;</v>
      </c>
      <c r="AJ21" s="58" t="str">
        <f t="shared" si="141"/>
        <v xml:space="preserve">                    
    &lt;!--feat pop-up code-----WYCZYN_19_---------------------------------------------------------------------------------&gt;
                    &lt;div class=*@*feat-content*@* id=*@*wyczyn19_content*@*&gt;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class=*@*feat-number*@*&gt;#wyczyn19&lt;/p&gt;
                                &lt;h2 class=*@*feat-title*@*&gt;Zdobądź północny kraniec Polski&lt;/h2&gt;
                                &lt;p class=*@*feat-counter*@*&gt; 0 osób wzięło udział&lt;/p&gt;
                                &lt;p class=*@*feat-description*@*&gt;Do niedawna sądzono, że jest nim przylądek Rozewie. Dziś za najdalej na północ wysunięty kraniec Polski uważa się tzw. Gwiazdę Północy - pamiątkowy kamień, znajdujący się w Jastrzębiej Górze (gm. Władysławowo), parę metrów od Rozewia. Zatknij tam flagę.
&lt;/p&gt;
                            &lt;/div&gt;
                            &lt;div class=*@*feat-map-block*@*&gt;
                                &lt;div id=*@*map_wyczyn19*@*&gt;&lt;/div&gt;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#wyczyn19&lt;/p&gt;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WYCZYN_19_main--&gt;</v>
      </c>
      <c r="AK21" s="59" t="str">
        <f t="shared" si="142"/>
        <v>#wyczyn19_content,</v>
      </c>
      <c r="AL21" s="59" t="str">
        <f t="shared" si="143"/>
        <v>#map_wyczyn19,</v>
      </c>
      <c r="AM21" s="54" t="s">
        <v>17</v>
      </c>
      <c r="AN21" s="53" t="str">
        <f t="shared" si="144"/>
        <v>19'</v>
      </c>
      <c r="AO21" s="60" t="s">
        <v>18</v>
      </c>
      <c r="AP21" s="53">
        <f t="shared" si="145"/>
        <v>19</v>
      </c>
      <c r="AQ21" s="54" t="s">
        <v>19</v>
      </c>
      <c r="AR21" s="53">
        <f t="shared" si="146"/>
        <v>19</v>
      </c>
      <c r="AS21" s="54" t="s">
        <v>20</v>
      </c>
      <c r="AT21" s="53">
        <f t="shared" si="147"/>
        <v>19</v>
      </c>
      <c r="AU21" s="54" t="s">
        <v>21</v>
      </c>
      <c r="AV21" s="58" t="str">
        <f t="shared" si="148"/>
        <v xml:space="preserve">    $('#wyczyn19').click(function() {
        document.querySelector('.bg-modal').style.display = 'block';
        document.querySelector('#wyczyn19_content').style.display = 'block';
        document.querySelector('#wyczyn19_content').style.position = 'fixed';
    });
    /*Closing the pop-up with feat-description*/
        $('.popup-close-arrow').click(function() {
        document.querySelector('.bg-modal').style.display = 'none';
        document.querySelector('#wyczyn19_content').style.display = 'none';
    });</v>
      </c>
      <c r="AW21" s="54" t="s">
        <v>32</v>
      </c>
      <c r="AX21" s="61">
        <f t="shared" si="149"/>
        <v>19</v>
      </c>
      <c r="AY21" s="54" t="s">
        <v>24</v>
      </c>
      <c r="AZ21" s="61">
        <f t="shared" si="150"/>
        <v>19</v>
      </c>
      <c r="BA21" s="57" t="s">
        <v>25</v>
      </c>
      <c r="BB21" s="61">
        <f t="shared" si="151"/>
        <v>54.834901500000001</v>
      </c>
      <c r="BC21" s="57" t="s">
        <v>26</v>
      </c>
      <c r="BD21" s="61">
        <f t="shared" si="152"/>
        <v>18.3005727</v>
      </c>
      <c r="BE21" s="2" t="s">
        <v>182</v>
      </c>
      <c r="BF21" s="61">
        <f t="shared" si="153"/>
        <v>19</v>
      </c>
      <c r="BG21" s="54" t="s">
        <v>27</v>
      </c>
      <c r="BH21" s="61">
        <f t="shared" si="154"/>
        <v>19</v>
      </c>
      <c r="BI21" s="57" t="s">
        <v>28</v>
      </c>
      <c r="BJ21" s="61">
        <f t="shared" si="155"/>
        <v>19</v>
      </c>
      <c r="BK21" s="54" t="s">
        <v>29</v>
      </c>
      <c r="BL21" s="61">
        <f t="shared" si="156"/>
        <v>19</v>
      </c>
      <c r="BM21" s="54" t="s">
        <v>50</v>
      </c>
      <c r="BN21" s="54">
        <f t="shared" si="157"/>
        <v>54.834901500000001</v>
      </c>
      <c r="BO21" s="54" t="s">
        <v>26</v>
      </c>
      <c r="BP21" s="54">
        <f t="shared" si="158"/>
        <v>18.3005727</v>
      </c>
      <c r="BQ21" s="2" t="s">
        <v>181</v>
      </c>
      <c r="BR21" s="61">
        <f t="shared" si="159"/>
        <v>19</v>
      </c>
      <c r="BS21" s="57" t="s">
        <v>30</v>
      </c>
      <c r="BT21" s="61">
        <f t="shared" si="160"/>
        <v>19</v>
      </c>
      <c r="BU21" s="54" t="s">
        <v>31</v>
      </c>
      <c r="BV21" s="61"/>
      <c r="BW21" s="57"/>
      <c r="BX21" s="61"/>
      <c r="BY21" s="57"/>
      <c r="BZ21" s="58" t="str">
        <f t="shared" si="161"/>
        <v xml:space="preserve">//----------------------------------------------------------------------------------------------------------------------------------------------------------------------------
                //Markers for WYCZYN_19
                //marker for main page
                addMarker_w19_main({coords:{lat:54,8349015, lng:18,3005727}, iconImage:'http://nieodlegla.pl/files/marker.svg', });
                function addMarker_w19_main(props) {var marker = new google.maps.Marker({ position:props.coords, map:map, }); if(props.iconImage){marker.setIcon(props.iconImage);}
                                                  google.maps.event.addListener(marker, "click", function() { document.querySelector('.bg-modal').style.display = 'block';         document.querySelector('#wyczyn19_content').style.display = 'block'; document.querySelector('#wyczyn19_content').style.position = 'fixed';});
                                                  };
                //Marker for pop-up
                addMarker_w19({coords:{lat:54,8349015, lng:18,3005727}, iconImage:'http://nieodlegla.pl/files/pin.svg', });
                function addMarker_w19(props) {var marker = new google.maps.Marker({ position:props.coords, map:map_wyczyn19, }); if(props.iconImage){marker.setIcon(props.iconImage);}};
                //----------------------------------------------------------------------------------------------------------------------------------------------------------------------------
</v>
      </c>
      <c r="CA21" s="57" t="s">
        <v>33</v>
      </c>
      <c r="CB21" s="61">
        <f t="shared" si="162"/>
        <v>19</v>
      </c>
      <c r="CC21" s="57" t="s">
        <v>34</v>
      </c>
      <c r="CD21" s="61" t="str">
        <f t="shared" si="163"/>
        <v>19'</v>
      </c>
      <c r="CE21" s="57" t="s">
        <v>35</v>
      </c>
      <c r="CF21" s="58" t="str">
        <f t="shared" si="164"/>
        <v>var map_wyczyn19 = new google.maps.Map(document.getElementById('map_wyczyn19'), optionsFeatPopup);</v>
      </c>
      <c r="CG21" s="2" t="s">
        <v>32</v>
      </c>
      <c r="CH21" s="6">
        <f t="shared" si="37"/>
        <v>19</v>
      </c>
      <c r="CI21" s="2" t="s">
        <v>154</v>
      </c>
      <c r="CJ21" s="9" t="str">
        <f t="shared" si="38"/>
        <v xml:space="preserve">//----------------------------------------------------------------------------------------------------------------------------------------------------------------------------
                //Markers for WYCZYN_19                //Marker for pop-up
                addMarker_w19({coords:{lat:54,8349015, lng:18,3005727}, iconImage:'http://nieodlegla.pl/files/pin.svg', });
                function addMarker_w19(props) {var marker = new google.maps.Marker({ position:props.coords, map:map_wyczyn19, }); if(props.iconImage){marker.setIcon(props.iconImage);}};
                //----------------------------------------------------------------------------------------------------------------------------------------------------------------------------
</v>
      </c>
      <c r="CK21" s="2" t="str">
        <f t="shared" si="39"/>
        <v>{
    *@*displayName*@*: *@*#wyczyn19*@*,
    *@*title*@*: *@*Zdobądź północny kraniec Polski*@*,
    *@*contestants*@*: ,
    *@*lat*@*: 54.8349015,
    *@*lng*@*: 18.3005727,
    *@*description*@*: *@*</v>
      </c>
      <c r="CL21" s="2" t="str">
        <f t="shared" si="40"/>
        <v>*@*,
    *@*author*@*: *@**@*
  },</v>
      </c>
      <c r="CM21" s="11" t="str">
        <f t="shared" si="41"/>
        <v>{
    *@*displayName*@*: *@*#wyczyn19*@*,
    *@*title*@*: *@*Zdobądź północny kraniec Polski*@*,
    *@*contestants*@*: ,
    *@*lat*@*: 54.8349015,
    *@*lng*@*: 18.3005727,
    *@*description*@*: *@*Do niedawna sądzono, że jest nim przylądek Rozewie. Dziś za najdalej na północ wysunięty kraniec Polski uważa się tzw. Gwiazdę Północy - pamiątkowy kamień, znajdujący się w Jastrzębiej Górze (gm. Władysławowo), parę metrów od Rozewia. Zatknij tam flagę.
*@*,
    *@*author*@*: *@**@*
  },</v>
      </c>
    </row>
    <row r="22" spans="1:91" ht="54" customHeight="1" thickBot="1" x14ac:dyDescent="0.3">
      <c r="A22" s="34">
        <v>20</v>
      </c>
      <c r="B22" s="3" t="s">
        <v>80</v>
      </c>
      <c r="C22" s="3">
        <v>49.002471999999997</v>
      </c>
      <c r="D22" s="3">
        <v>22.829841800000001</v>
      </c>
      <c r="E22" s="48" t="s">
        <v>112</v>
      </c>
      <c r="F22" s="48"/>
      <c r="G22" s="3" t="s">
        <v>113</v>
      </c>
      <c r="I22" s="52" t="s">
        <v>7</v>
      </c>
      <c r="J22" s="53">
        <f t="shared" si="129"/>
        <v>20</v>
      </c>
      <c r="K22" s="54" t="s">
        <v>9</v>
      </c>
      <c r="L22" s="55">
        <f t="shared" si="130"/>
        <v>20</v>
      </c>
      <c r="M22" s="56" t="s">
        <v>10</v>
      </c>
      <c r="N22" s="53">
        <f t="shared" si="131"/>
        <v>20</v>
      </c>
      <c r="O22" s="54" t="s">
        <v>11</v>
      </c>
      <c r="P22" s="53" t="str">
        <f t="shared" si="132"/>
        <v xml:space="preserve">Zdobądź południowy kraniec Polski </v>
      </c>
      <c r="Q22" s="56" t="s">
        <v>48</v>
      </c>
      <c r="R22" s="54" t="s">
        <v>37</v>
      </c>
      <c r="S22" s="55">
        <f t="shared" si="133"/>
        <v>20</v>
      </c>
      <c r="T22" s="56" t="s">
        <v>38</v>
      </c>
      <c r="U22" s="53">
        <f t="shared" si="134"/>
        <v>20</v>
      </c>
      <c r="V22" s="54" t="s">
        <v>12</v>
      </c>
      <c r="W22" s="53">
        <f t="shared" si="135"/>
        <v>20</v>
      </c>
      <c r="X22" s="54" t="s">
        <v>13</v>
      </c>
      <c r="Y22" s="53" t="str">
        <f t="shared" si="136"/>
        <v xml:space="preserve">Zdobądź południowy kraniec Polski </v>
      </c>
      <c r="Z22" s="54" t="s">
        <v>49</v>
      </c>
      <c r="AA22" s="53" t="str">
        <f t="shared" si="137"/>
        <v>Zatknij flagę  na Szczycie Opołonek w gminie Lutowiska w  Bieszczadach.</v>
      </c>
      <c r="AB22" s="54" t="s">
        <v>14</v>
      </c>
      <c r="AC22" s="53">
        <f t="shared" si="138"/>
        <v>20</v>
      </c>
      <c r="AD22" s="54" t="s">
        <v>308</v>
      </c>
      <c r="AE22" s="53">
        <f t="shared" si="139"/>
        <v>20</v>
      </c>
      <c r="AF22" s="54" t="s">
        <v>15</v>
      </c>
      <c r="AG22" s="53">
        <f t="shared" si="140"/>
        <v>20</v>
      </c>
      <c r="AH22" s="57" t="s">
        <v>8</v>
      </c>
      <c r="AI22" s="74" t="str">
        <f t="shared" si="12"/>
        <v>&lt;!---WYCZYN_20_main--&gt;                    
                    &lt;div class=*@*feat-box*@* id=*@*wyczyn20*@* &gt;
                        &lt;p class=*@*feat-number*@*&gt;#wyczyn20&lt;/p&gt;
                        &lt;h3 class=*@*feat-title*@*&gt;Zdobądź południowy kraniec Polski &lt;/h3&gt;
                        &lt;p class=*@*feat-counter*@*&gt; 0 osób wzięło udział&lt;/p&gt;
                    &lt;/div&gt;
    &lt;!--feat pop-up code-----WYCZYN_20_---------------------------------------------------------------------------------&gt;
                    &lt;div class=*@*feat-content*@* id=*@*wyczyn20_content*@*&gt;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class=*@*feat-number*@*&gt;#wyczyn20&lt;/p&gt;
                                &lt;h2 class=*@*feat-title*@*&gt;Zdobądź południowy kraniec Polski &lt;/h2&gt;
                                &lt;p class=*@*feat-counter*@*&gt; 0 osób wzięło udział&lt;/p&gt;
                                &lt;p class=*@*feat-description*@*&gt;Zatknij flagę  na Szczycie Opołonek w gminie Lutowiska w  Bieszczadach.&lt;/p&gt;
                            &lt;/div&gt;
                            &lt;div class=*@*feat-map-block*@*&gt;
                                &lt;div id=*@*map_wyczyn20*@*&gt;&lt;/div&gt;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WYCZYN_20_main--&gt;</v>
      </c>
      <c r="AJ22" s="58" t="str">
        <f t="shared" si="141"/>
        <v xml:space="preserve">                    
    &lt;!--feat pop-up code-----WYCZYN_20_---------------------------------------------------------------------------------&gt;
                    &lt;div class=*@*feat-content*@* id=*@*wyczyn20_content*@*&gt;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class=*@*feat-number*@*&gt;#wyczyn20&lt;/p&gt;
                                &lt;h2 class=*@*feat-title*@*&gt;Zdobądź południowy kraniec Polski &lt;/h2&gt;
                                &lt;p class=*@*feat-counter*@*&gt; 0 osób wzięło udział&lt;/p&gt;
                                &lt;p class=*@*feat-description*@*&gt;Zatknij flagę  na Szczycie Opołonek w gminie Lutowiska w  Bieszczadach.&lt;/p&gt;
                            &lt;/div&gt;
                            &lt;div class=*@*feat-map-block*@*&gt;
                                &lt;div id=*@*map_wyczyn20*@*&gt;&lt;/div&gt;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WYCZYN_20_main--&gt;</v>
      </c>
      <c r="AK22" s="59" t="str">
        <f t="shared" si="142"/>
        <v>#wyczyn20_content,</v>
      </c>
      <c r="AL22" s="59" t="str">
        <f t="shared" si="143"/>
        <v>#map_wyczyn20,</v>
      </c>
      <c r="AM22" s="54" t="s">
        <v>17</v>
      </c>
      <c r="AN22" s="53" t="str">
        <f t="shared" si="144"/>
        <v>20'</v>
      </c>
      <c r="AO22" s="60" t="s">
        <v>18</v>
      </c>
      <c r="AP22" s="53">
        <f t="shared" si="145"/>
        <v>20</v>
      </c>
      <c r="AQ22" s="54" t="s">
        <v>19</v>
      </c>
      <c r="AR22" s="53">
        <f t="shared" si="146"/>
        <v>20</v>
      </c>
      <c r="AS22" s="54" t="s">
        <v>20</v>
      </c>
      <c r="AT22" s="53">
        <f t="shared" si="147"/>
        <v>20</v>
      </c>
      <c r="AU22" s="54" t="s">
        <v>21</v>
      </c>
      <c r="AV22" s="58" t="str">
        <f t="shared" si="148"/>
        <v xml:space="preserve">    $('#wyczyn20').click(function() {
        document.querySelector('.bg-modal').style.display = 'block';
        document.querySelector('#wyczyn20_content').style.display = 'block';
        document.querySelector('#wyczyn20_content').style.position = 'fixed';
    });
    /*Closing the pop-up with feat-description*/
        $('.popup-close-arrow').click(function() {
        document.querySelector('.bg-modal').style.display = 'none';
        document.querySelector('#wyczyn20_content').style.display = 'none';
    });</v>
      </c>
      <c r="AW22" s="54" t="s">
        <v>32</v>
      </c>
      <c r="AX22" s="61">
        <f t="shared" si="149"/>
        <v>20</v>
      </c>
      <c r="AY22" s="54" t="s">
        <v>24</v>
      </c>
      <c r="AZ22" s="61">
        <f t="shared" si="150"/>
        <v>20</v>
      </c>
      <c r="BA22" s="57" t="s">
        <v>25</v>
      </c>
      <c r="BB22" s="61">
        <f t="shared" si="151"/>
        <v>49.002471999999997</v>
      </c>
      <c r="BC22" s="57" t="s">
        <v>26</v>
      </c>
      <c r="BD22" s="61">
        <f t="shared" si="152"/>
        <v>22.829841800000001</v>
      </c>
      <c r="BE22" s="2" t="s">
        <v>182</v>
      </c>
      <c r="BF22" s="61">
        <f t="shared" si="153"/>
        <v>20</v>
      </c>
      <c r="BG22" s="54" t="s">
        <v>27</v>
      </c>
      <c r="BH22" s="61">
        <f t="shared" si="154"/>
        <v>20</v>
      </c>
      <c r="BI22" s="57" t="s">
        <v>28</v>
      </c>
      <c r="BJ22" s="61">
        <f t="shared" si="155"/>
        <v>20</v>
      </c>
      <c r="BK22" s="54" t="s">
        <v>29</v>
      </c>
      <c r="BL22" s="61">
        <f t="shared" si="156"/>
        <v>20</v>
      </c>
      <c r="BM22" s="54" t="s">
        <v>50</v>
      </c>
      <c r="BN22" s="54">
        <f t="shared" si="157"/>
        <v>49.002471999999997</v>
      </c>
      <c r="BO22" s="54" t="s">
        <v>26</v>
      </c>
      <c r="BP22" s="54">
        <f t="shared" si="158"/>
        <v>22.829841800000001</v>
      </c>
      <c r="BQ22" s="2" t="s">
        <v>181</v>
      </c>
      <c r="BR22" s="61">
        <f t="shared" si="159"/>
        <v>20</v>
      </c>
      <c r="BS22" s="57" t="s">
        <v>30</v>
      </c>
      <c r="BT22" s="61">
        <f t="shared" si="160"/>
        <v>20</v>
      </c>
      <c r="BU22" s="54" t="s">
        <v>31</v>
      </c>
      <c r="BV22" s="61"/>
      <c r="BW22" s="57"/>
      <c r="BX22" s="61"/>
      <c r="BY22" s="57"/>
      <c r="BZ22" s="58" t="str">
        <f t="shared" si="161"/>
        <v xml:space="preserve">//----------------------------------------------------------------------------------------------------------------------------------------------------------------------------
                //Markers for WYCZYN_20
                //marker for main page
                addMarker_w20_main({coords:{lat:49,002472, lng:22,8298418}, iconImage:'http://nieodlegla.pl/files/marker.svg', });
                function addMarker_w20_main(props) {var marker = new google.maps.Marker({ position:props.coords, map:map, }); if(props.iconImage){marker.setIcon(props.iconImage);}
                                                  google.maps.event.addListener(marker, "click", function() { document.querySelector('.bg-modal').style.display = 'block';         document.querySelector('#wyczyn20_content').style.display = 'block'; document.querySelector('#wyczyn20_content').style.position = 'fixed';});
                                                  };
                //Marker for pop-up
                addMarker_w20({coords:{lat:49,002472, lng:22,8298418}, iconImage:'http://nieodlegla.pl/files/pin.svg', });
                function addMarker_w20(props) {var marker = new google.maps.Marker({ position:props.coords, map:map_wyczyn20, }); if(props.iconImage){marker.setIcon(props.iconImage);}};
                //----------------------------------------------------------------------------------------------------------------------------------------------------------------------------
</v>
      </c>
      <c r="CA22" s="57" t="s">
        <v>33</v>
      </c>
      <c r="CB22" s="61">
        <f t="shared" si="162"/>
        <v>20</v>
      </c>
      <c r="CC22" s="57" t="s">
        <v>34</v>
      </c>
      <c r="CD22" s="61" t="str">
        <f t="shared" si="163"/>
        <v>20'</v>
      </c>
      <c r="CE22" s="57" t="s">
        <v>35</v>
      </c>
      <c r="CF22" s="58" t="str">
        <f t="shared" si="164"/>
        <v>var map_wyczyn20 = new google.maps.Map(document.getElementById('map_wyczyn20'), optionsFeatPopup);</v>
      </c>
      <c r="CG22" s="2" t="s">
        <v>32</v>
      </c>
      <c r="CH22" s="6">
        <f t="shared" si="37"/>
        <v>20</v>
      </c>
      <c r="CI22" s="2" t="s">
        <v>154</v>
      </c>
      <c r="CJ22" s="9" t="str">
        <f t="shared" si="38"/>
        <v xml:space="preserve">//----------------------------------------------------------------------------------------------------------------------------------------------------------------------------
                //Markers for WYCZYN_20                //Marker for pop-up
                addMarker_w20({coords:{lat:49,002472, lng:22,8298418}, iconImage:'http://nieodlegla.pl/files/pin.svg', });
                function addMarker_w20(props) {var marker = new google.maps.Marker({ position:props.coords, map:map_wyczyn20, }); if(props.iconImage){marker.setIcon(props.iconImage);}};
                //----------------------------------------------------------------------------------------------------------------------------------------------------------------------------
</v>
      </c>
      <c r="CK22" s="2" t="str">
        <f t="shared" si="39"/>
        <v>{
    *@*displayName*@*: *@*#wyczyn20*@*,
    *@*title*@*: *@*Zdobądź południowy kraniec Polski *@*,
    *@*contestants*@*: ,
    *@*lat*@*: 49.002472,
    *@*lng*@*: 22.8298418,
    *@*description*@*: *@*</v>
      </c>
      <c r="CL22" s="2" t="str">
        <f t="shared" si="40"/>
        <v>*@*,
    *@*author*@*: *@**@*
  },</v>
      </c>
      <c r="CM22" s="11" t="str">
        <f t="shared" si="41"/>
        <v>{
    *@*displayName*@*: *@*#wyczyn20*@*,
    *@*title*@*: *@*Zdobądź południowy kraniec Polski *@*,
    *@*contestants*@*: ,
    *@*lat*@*: 49.002472,
    *@*lng*@*: 22.8298418,
    *@*description*@*: *@*Zatknij flagę  na Szczycie Opołonek w gminie Lutowiska w  Bieszczadach.*@*,
    *@*author*@*: *@**@*
  },</v>
      </c>
    </row>
    <row r="23" spans="1:91" ht="54" customHeight="1" thickBot="1" x14ac:dyDescent="0.3">
      <c r="A23" s="34">
        <v>21</v>
      </c>
      <c r="B23" s="3" t="s">
        <v>81</v>
      </c>
      <c r="C23" s="3">
        <v>53.088129799999997</v>
      </c>
      <c r="D23" s="3">
        <v>19.700666300000002</v>
      </c>
      <c r="E23" s="49" t="s">
        <v>114</v>
      </c>
      <c r="F23" s="49"/>
      <c r="G23" s="3" t="s">
        <v>115</v>
      </c>
      <c r="I23" s="52" t="s">
        <v>7</v>
      </c>
      <c r="J23" s="53">
        <f t="shared" si="129"/>
        <v>21</v>
      </c>
      <c r="K23" s="54" t="s">
        <v>9</v>
      </c>
      <c r="L23" s="55">
        <f t="shared" si="130"/>
        <v>21</v>
      </c>
      <c r="M23" s="56" t="s">
        <v>10</v>
      </c>
      <c r="N23" s="53">
        <f t="shared" si="131"/>
        <v>21</v>
      </c>
      <c r="O23" s="54" t="s">
        <v>11</v>
      </c>
      <c r="P23" s="53" t="str">
        <f t="shared" si="132"/>
        <v xml:space="preserve">Pokonaj trasę Transsyberyjską </v>
      </c>
      <c r="Q23" s="56" t="s">
        <v>48</v>
      </c>
      <c r="R23" s="54" t="s">
        <v>37</v>
      </c>
      <c r="S23" s="55">
        <f t="shared" si="133"/>
        <v>21</v>
      </c>
      <c r="T23" s="56" t="s">
        <v>38</v>
      </c>
      <c r="U23" s="53">
        <f t="shared" si="134"/>
        <v>21</v>
      </c>
      <c r="V23" s="54" t="s">
        <v>12</v>
      </c>
      <c r="W23" s="53">
        <f t="shared" si="135"/>
        <v>21</v>
      </c>
      <c r="X23" s="54" t="s">
        <v>13</v>
      </c>
      <c r="Y23" s="53" t="str">
        <f t="shared" si="136"/>
        <v xml:space="preserve">Pokonaj trasę Transsyberyjską </v>
      </c>
      <c r="Z23" s="54" t="s">
        <v>49</v>
      </c>
      <c r="AA23" s="53" t="str">
        <f t="shared" si="137"/>
        <v xml:space="preserve">Wyprawa, która rozpala marzenia wielu podróżnych. Mało kto jednak wie, że nie trzeba jechać aż za Ural. Odległość między Syberią w powiecie żuromińskim a Syberią w powiecie mławskim to zaledwie 44 km, ale nie będzie wcale łatwiej bo nie biegnie tu żadna linia kolejowa. Pokonaj ten maratoński dystans na własnych nogach, pieszo bądź rowerem. A może uda ci się złapać marszrutkę? Po drodze odwiedź Szreńsk z jego zabytkami, ruinami zamku i drewnianym wiatrakiem. W starym kościele obejrzyj piękną gotycką pietę oraz barokowy nagrobek na którym smacznie śpi Feliks Szreński. W Chamsku przespaceruj się, wśród starodrzewia w dawnym dworskim parku. Pobliskie pola skrywają wyjątkowo odległe historie. Przy takiej wyprawie na pewno ukojeniem będzie odpoczynek na brzegu Wkry. To już w Poniatowie. Podążając od strony mławskiej trasa kończy się na skraju Górznieńsko Lidzbarskiego Parku Krajobrazowy. Może to wcale nie koniec a początek kolejnej wyprawy? </v>
      </c>
      <c r="AB23" s="54" t="s">
        <v>14</v>
      </c>
      <c r="AC23" s="53">
        <f t="shared" si="138"/>
        <v>21</v>
      </c>
      <c r="AD23" s="54" t="s">
        <v>308</v>
      </c>
      <c r="AE23" s="53">
        <f t="shared" si="139"/>
        <v>21</v>
      </c>
      <c r="AF23" s="54" t="s">
        <v>15</v>
      </c>
      <c r="AG23" s="53">
        <f t="shared" si="140"/>
        <v>21</v>
      </c>
      <c r="AH23" s="57" t="s">
        <v>8</v>
      </c>
      <c r="AI23" s="74" t="str">
        <f t="shared" si="12"/>
        <v>&lt;!---WYCZYN_21_main--&gt;                    
                    &lt;div class=*@*feat-box*@* id=*@*wyczyn21*@* &gt;
                        &lt;p class=*@*feat-number*@*&gt;#wyczyn21&lt;/p&gt;
                        &lt;h3 class=*@*feat-title*@*&gt;Pokonaj trasę Transsyberyjską &lt;/h3&gt;
                        &lt;p class=*@*feat-counter*@*&gt; 0 osób wzięło udział&lt;/p&gt;
                    &lt;/div&gt;
    &lt;!--feat pop-up code-----WYCZYN_21_---------------------------------------------------------------------------------&gt;
                    &lt;div class=*@*feat-content*@* id=*@*wyczyn21_content*@*&gt;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class=*@*feat-number*@*&gt;#wyczyn21&lt;/p&gt;
                                &lt;h2 class=*@*feat-title*@*&gt;Pokonaj trasę Transsyberyjską &lt;/h2&gt;
                                &lt;p class=*@*feat-counter*@*&gt; 0 osób wzięło udział&lt;/p&gt;
                                &lt;p class=*@*feat-description*@*&gt;Wyprawa, która rozpala marzenia wielu podróżnych. Mało kto jednak wie, że nie trzeba jechać aż za Ural. Odległość między Syberią w powiecie żuromińskim a Syberią w powiecie mławskim to zaledwie 44 km, ale nie będzie wcale łatwiej bo nie biegnie tu żadna linia kolejowa. Pokonaj ten maratoński dystans na własnych nogach, pieszo bądź rowerem. A może uda ci się złapać marszrutkę? Po drodze odwiedź Szreńsk z jego zabytkami, ruinami zamku i drewnianym wiatrakiem. W starym kościele obejrzyj piękną gotycką pietę oraz barokowy nagrobek na którym smacznie śpi Feliks Szreński. W Chamsku przespaceruj się, wśród starodrzewia w dawnym dworskim parku. Pobliskie pola skrywają wyjątkowo odległe historie. Przy takiej wyprawie na pewno ukojeniem będzie odpoczynek na brzegu Wkry. To już w Poniatowie. Podążając od strony mławskiej trasa kończy się na skraju Górznieńsko Lidzbarskiego Parku Krajobrazowy. Może to wcale nie koniec a początek kolejnej wyprawy? &lt;/p&gt;
                            &lt;/div&gt;
                            &lt;div class=*@*feat-map-block*@*&gt;
                                &lt;div id=*@*map_wyczyn21*@*&gt;&lt;/div&gt;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WYCZYN_21_main--&gt;</v>
      </c>
      <c r="AJ23" s="58" t="str">
        <f t="shared" si="141"/>
        <v xml:space="preserve">                    
    &lt;!--feat pop-up code-----WYCZYN_21_---------------------------------------------------------------------------------&gt;
                    &lt;div class=*@*feat-content*@* id=*@*wyczyn21_content*@*&gt;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class=*@*feat-number*@*&gt;#wyczyn21&lt;/p&gt;
                                &lt;h2 class=*@*feat-title*@*&gt;Pokonaj trasę Transsyberyjską &lt;/h2&gt;
                                &lt;p class=*@*feat-counter*@*&gt; 0 osób wzięło udział&lt;/p&gt;
                                &lt;p class=*@*feat-description*@*&gt;Wyprawa, która rozpala marzenia wielu podróżnych. Mało kto jednak wie, że nie trzeba jechać aż za Ural. Odległość między Syberią w powiecie żuromińskim a Syberią w powiecie mławskim to zaledwie 44 km, ale nie będzie wcale łatwiej bo nie biegnie tu żadna linia kolejowa. Pokonaj ten maratoński dystans na własnych nogach, pieszo bądź rowerem. A może uda ci się złapać marszrutkę? Po drodze odwiedź Szreńsk z jego zabytkami, ruinami zamku i drewnianym wiatrakiem. W starym kościele obejrzyj piękną gotycką pietę oraz barokowy nagrobek na którym smacznie śpi Feliks Szreński. W Chamsku przespaceruj się, wśród starodrzewia w dawnym dworskim parku. Pobliskie pola skrywają wyjątkowo odległe historie. Przy takiej wyprawie na pewno ukojeniem będzie odpoczynek na brzegu Wkry. To już w Poniatowie. Podążając od strony mławskiej trasa kończy się na skraju Górznieńsko Lidzbarskiego Parku Krajobrazowy. Może to wcale nie koniec a początek kolejnej wyprawy? &lt;/p&gt;
                            &lt;/div&gt;
                            &lt;div class=*@*feat-map-block*@*&gt;
                                &lt;div id=*@*map_wyczyn21*@*&gt;&lt;/div&gt;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WYCZYN_21_main--&gt;</v>
      </c>
      <c r="AK23" s="59" t="str">
        <f t="shared" si="142"/>
        <v>#wyczyn21_content,</v>
      </c>
      <c r="AL23" s="59" t="str">
        <f t="shared" si="143"/>
        <v>#map_wyczyn21,</v>
      </c>
      <c r="AM23" s="54" t="s">
        <v>17</v>
      </c>
      <c r="AN23" s="53" t="str">
        <f t="shared" si="144"/>
        <v>21'</v>
      </c>
      <c r="AO23" s="60" t="s">
        <v>18</v>
      </c>
      <c r="AP23" s="53">
        <f t="shared" si="145"/>
        <v>21</v>
      </c>
      <c r="AQ23" s="54" t="s">
        <v>19</v>
      </c>
      <c r="AR23" s="53">
        <f t="shared" si="146"/>
        <v>21</v>
      </c>
      <c r="AS23" s="54" t="s">
        <v>20</v>
      </c>
      <c r="AT23" s="53">
        <f t="shared" si="147"/>
        <v>21</v>
      </c>
      <c r="AU23" s="54" t="s">
        <v>21</v>
      </c>
      <c r="AV23" s="58" t="str">
        <f t="shared" si="148"/>
        <v xml:space="preserve">    $('#wyczyn21').click(function() {
        document.querySelector('.bg-modal').style.display = 'block';
        document.querySelector('#wyczyn21_content').style.display = 'block';
        document.querySelector('#wyczyn21_content').style.position = 'fixed';
    });
    /*Closing the pop-up with feat-description*/
        $('.popup-close-arrow').click(function() {
        document.querySelector('.bg-modal').style.display = 'none';
        document.querySelector('#wyczyn21_content').style.display = 'none';
    });</v>
      </c>
      <c r="AW23" s="54" t="s">
        <v>32</v>
      </c>
      <c r="AX23" s="61">
        <f t="shared" si="149"/>
        <v>21</v>
      </c>
      <c r="AY23" s="54" t="s">
        <v>24</v>
      </c>
      <c r="AZ23" s="61">
        <f t="shared" si="150"/>
        <v>21</v>
      </c>
      <c r="BA23" s="57" t="s">
        <v>25</v>
      </c>
      <c r="BB23" s="61">
        <f t="shared" si="151"/>
        <v>53.088129799999997</v>
      </c>
      <c r="BC23" s="57" t="s">
        <v>26</v>
      </c>
      <c r="BD23" s="61">
        <f t="shared" si="152"/>
        <v>19.700666300000002</v>
      </c>
      <c r="BE23" s="2" t="s">
        <v>182</v>
      </c>
      <c r="BF23" s="61">
        <f t="shared" si="153"/>
        <v>21</v>
      </c>
      <c r="BG23" s="54" t="s">
        <v>27</v>
      </c>
      <c r="BH23" s="61">
        <f t="shared" si="154"/>
        <v>21</v>
      </c>
      <c r="BI23" s="57" t="s">
        <v>28</v>
      </c>
      <c r="BJ23" s="61">
        <f t="shared" si="155"/>
        <v>21</v>
      </c>
      <c r="BK23" s="54" t="s">
        <v>29</v>
      </c>
      <c r="BL23" s="61">
        <f t="shared" si="156"/>
        <v>21</v>
      </c>
      <c r="BM23" s="54" t="s">
        <v>50</v>
      </c>
      <c r="BN23" s="54">
        <f t="shared" si="157"/>
        <v>53.088129799999997</v>
      </c>
      <c r="BO23" s="54" t="s">
        <v>26</v>
      </c>
      <c r="BP23" s="54">
        <f t="shared" si="158"/>
        <v>19.700666300000002</v>
      </c>
      <c r="BQ23" s="2" t="s">
        <v>181</v>
      </c>
      <c r="BR23" s="61">
        <f t="shared" si="159"/>
        <v>21</v>
      </c>
      <c r="BS23" s="57" t="s">
        <v>30</v>
      </c>
      <c r="BT23" s="61">
        <f t="shared" si="160"/>
        <v>21</v>
      </c>
      <c r="BU23" s="54" t="s">
        <v>31</v>
      </c>
      <c r="BV23" s="61"/>
      <c r="BW23" s="57"/>
      <c r="BX23" s="61"/>
      <c r="BY23" s="57"/>
      <c r="BZ23" s="58" t="str">
        <f t="shared" si="161"/>
        <v xml:space="preserve">//----------------------------------------------------------------------------------------------------------------------------------------------------------------------------
                //Markers for WYCZYN_21
                //marker for main page
                addMarker_w21_main({coords:{lat:53,0881298, lng:19,7006663}, iconImage:'http://nieodlegla.pl/files/marker.svg', });
                function addMarker_w21_main(props) {var marker = new google.maps.Marker({ position:props.coords, map:map, }); if(props.iconImage){marker.setIcon(props.iconImage);}
                                                  google.maps.event.addListener(marker, "click", function() { document.querySelector('.bg-modal').style.display = 'block';         document.querySelector('#wyczyn21_content').style.display = 'block'; document.querySelector('#wyczyn21_content').style.position = 'fixed';});
                                                  };
                //Marker for pop-up
                addMarker_w21({coords:{lat:53,0881298, lng:19,7006663}, iconImage:'http://nieodlegla.pl/files/pin.svg', });
                function addMarker_w21(props) {var marker = new google.maps.Marker({ position:props.coords, map:map_wyczyn21, }); if(props.iconImage){marker.setIcon(props.iconImage);}};
                //----------------------------------------------------------------------------------------------------------------------------------------------------------------------------
</v>
      </c>
      <c r="CA23" s="57" t="s">
        <v>33</v>
      </c>
      <c r="CB23" s="61">
        <f t="shared" si="162"/>
        <v>21</v>
      </c>
      <c r="CC23" s="57" t="s">
        <v>34</v>
      </c>
      <c r="CD23" s="61" t="str">
        <f t="shared" si="163"/>
        <v>21'</v>
      </c>
      <c r="CE23" s="57" t="s">
        <v>35</v>
      </c>
      <c r="CF23" s="58" t="str">
        <f t="shared" si="164"/>
        <v>var map_wyczyn21 = new google.maps.Map(document.getElementById('map_wyczyn21'), optionsFeatPopup);</v>
      </c>
      <c r="CG23" s="2" t="s">
        <v>32</v>
      </c>
      <c r="CH23" s="6">
        <f t="shared" si="37"/>
        <v>21</v>
      </c>
      <c r="CI23" s="2" t="s">
        <v>154</v>
      </c>
      <c r="CJ23" s="9" t="str">
        <f t="shared" si="38"/>
        <v xml:space="preserve">//----------------------------------------------------------------------------------------------------------------------------------------------------------------------------
                //Markers for WYCZYN_21                //Marker for pop-up
                addMarker_w21({coords:{lat:53,0881298, lng:19,7006663}, iconImage:'http://nieodlegla.pl/files/pin.svg', });
                function addMarker_w21(props) {var marker = new google.maps.Marker({ position:props.coords, map:map_wyczyn21, }); if(props.iconImage){marker.setIcon(props.iconImage);}};
                //----------------------------------------------------------------------------------------------------------------------------------------------------------------------------
</v>
      </c>
      <c r="CK23" s="2" t="str">
        <f t="shared" si="39"/>
        <v>{
    *@*displayName*@*: *@*#wyczyn21*@*,
    *@*title*@*: *@*Pokonaj trasę Transsyberyjską *@*,
    *@*contestants*@*: ,
    *@*lat*@*: 53.0881298,
    *@*lng*@*: 19.7006663,
    *@*description*@*: *@*</v>
      </c>
      <c r="CL23" s="2" t="str">
        <f t="shared" si="40"/>
        <v>*@*,
    *@*author*@*: *@**@*
  },</v>
      </c>
      <c r="CM23" s="11" t="str">
        <f t="shared" si="41"/>
        <v>{
    *@*displayName*@*: *@*#wyczyn21*@*,
    *@*title*@*: *@*Pokonaj trasę Transsyberyjską *@*,
    *@*contestants*@*: ,
    *@*lat*@*: 53.0881298,
    *@*lng*@*: 19.7006663,
    *@*description*@*: *@*Wyprawa, która rozpala marzenia wielu podróżnych. Mało kto jednak wie, że nie trzeba jechać aż za Ural. Odległość między Syberią w powiecie żuromińskim a Syberią w powiecie mławskim to zaledwie 44 km, ale nie będzie wcale łatwiej bo nie biegnie tu żadna linia kolejowa. Pokonaj ten maratoński dystans na własnych nogach, pieszo bądź rowerem. A może uda ci się złapać marszrutkę? Po drodze odwiedź Szreńsk z jego zabytkami, ruinami zamku i drewnianym wiatrakiem. W starym kościele obejrzyj piękną gotycką pietę oraz barokowy nagrobek na którym smacznie śpi Feliks Szreński. W Chamsku przespaceruj się, wśród starodrzewia w dawnym dworskim parku. Pobliskie pola skrywają wyjątkowo odległe historie. Przy takiej wyprawie na pewno ukojeniem będzie odpoczynek na brzegu Wkry. To już w Poniatowie. Podążając od strony mławskiej trasa kończy się na skraju Górznieńsko Lidzbarskiego Parku Krajobrazowy. Może to wcale nie koniec a początek kolejnej wyprawy? *@*,
    *@*author*@*: *@**@*
  },</v>
      </c>
    </row>
    <row r="24" spans="1:91" ht="54" customHeight="1" thickBot="1" x14ac:dyDescent="0.3">
      <c r="A24" s="34">
        <v>22</v>
      </c>
      <c r="B24" s="3" t="s">
        <v>82</v>
      </c>
      <c r="C24" s="3">
        <v>52.851590199999997</v>
      </c>
      <c r="D24" s="3">
        <v>14.1281456</v>
      </c>
      <c r="E24" s="14" t="s">
        <v>116</v>
      </c>
      <c r="F24" s="14"/>
      <c r="G24" s="3" t="s">
        <v>117</v>
      </c>
      <c r="I24" s="52" t="s">
        <v>7</v>
      </c>
      <c r="J24" s="53">
        <f t="shared" si="129"/>
        <v>22</v>
      </c>
      <c r="K24" s="54" t="s">
        <v>9</v>
      </c>
      <c r="L24" s="55">
        <f t="shared" si="130"/>
        <v>22</v>
      </c>
      <c r="M24" s="56" t="s">
        <v>10</v>
      </c>
      <c r="N24" s="53">
        <f t="shared" si="131"/>
        <v>22</v>
      </c>
      <c r="O24" s="54" t="s">
        <v>11</v>
      </c>
      <c r="P24" s="53" t="str">
        <f t="shared" si="132"/>
        <v>Zdobądź zachodni kraniec Polski</v>
      </c>
      <c r="Q24" s="56" t="s">
        <v>48</v>
      </c>
      <c r="R24" s="54" t="s">
        <v>37</v>
      </c>
      <c r="S24" s="55">
        <f t="shared" si="133"/>
        <v>22</v>
      </c>
      <c r="T24" s="56" t="s">
        <v>38</v>
      </c>
      <c r="U24" s="53">
        <f t="shared" si="134"/>
        <v>22</v>
      </c>
      <c r="V24" s="54" t="s">
        <v>12</v>
      </c>
      <c r="W24" s="53">
        <f t="shared" si="135"/>
        <v>22</v>
      </c>
      <c r="X24" s="54" t="s">
        <v>13</v>
      </c>
      <c r="Y24" s="53" t="str">
        <f t="shared" si="136"/>
        <v>Zdobądź zachodni kraniec Polski</v>
      </c>
      <c r="Z24" s="54" t="s">
        <v>49</v>
      </c>
      <c r="AA24" s="53" t="str">
        <f t="shared" si="137"/>
        <v>Zatknij flagę przy Odrze w Osinowie Dolnym w gminie Cedynia.</v>
      </c>
      <c r="AB24" s="54" t="s">
        <v>14</v>
      </c>
      <c r="AC24" s="53">
        <f t="shared" si="138"/>
        <v>22</v>
      </c>
      <c r="AD24" s="54" t="s">
        <v>308</v>
      </c>
      <c r="AE24" s="53">
        <f t="shared" si="139"/>
        <v>22</v>
      </c>
      <c r="AF24" s="54" t="s">
        <v>15</v>
      </c>
      <c r="AG24" s="53">
        <f t="shared" si="140"/>
        <v>22</v>
      </c>
      <c r="AH24" s="57" t="s">
        <v>8</v>
      </c>
      <c r="AI24" s="74" t="str">
        <f t="shared" si="12"/>
        <v>&lt;!---WYCZYN_22_main--&gt;                    
                    &lt;div class=*@*feat-box*@* id=*@*wyczyn22*@* &gt;
                        &lt;p class=*@*feat-number*@*&gt;#wyczyn22&lt;/p&gt;
                        &lt;h3 class=*@*feat-title*@*&gt;Zdobądź zachodni kraniec Polski&lt;/h3&gt;
                        &lt;p class=*@*feat-counter*@*&gt; 0 osób wzięło udział&lt;/p&gt;
                    &lt;/div&gt;
    &lt;!--feat pop-up code-----WYCZYN_22_---------------------------------------------------------------------------------&gt;
                    &lt;div class=*@*feat-content*@* id=*@*wyczyn22_content*@*&gt;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class=*@*feat-number*@*&gt;#wyczyn22&lt;/p&gt;
                                &lt;h2 class=*@*feat-title*@*&gt;Zdobądź zachodni kraniec Polski&lt;/h2&gt;
                                &lt;p class=*@*feat-counter*@*&gt; 0 osób wzięło udział&lt;/p&gt;
                                &lt;p class=*@*feat-description*@*&gt;Zatknij flagę przy Odrze w Osinowie Dolnym w gminie Cedynia.&lt;/p&gt;
                            &lt;/div&gt;
                            &lt;div class=*@*feat-map-block*@*&gt;
                                &lt;div id=*@*map_wyczyn22*@*&gt;&lt;/div&gt;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WYCZYN_22_main--&gt;</v>
      </c>
      <c r="AJ24" s="58" t="str">
        <f t="shared" si="141"/>
        <v xml:space="preserve">                    
    &lt;!--feat pop-up code-----WYCZYN_22_---------------------------------------------------------------------------------&gt;
                    &lt;div class=*@*feat-content*@* id=*@*wyczyn22_content*@*&gt;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class=*@*feat-number*@*&gt;#wyczyn22&lt;/p&gt;
                                &lt;h2 class=*@*feat-title*@*&gt;Zdobądź zachodni kraniec Polski&lt;/h2&gt;
                                &lt;p class=*@*feat-counter*@*&gt; 0 osób wzięło udział&lt;/p&gt;
                                &lt;p class=*@*feat-description*@*&gt;Zatknij flagę przy Odrze w Osinowie Dolnym w gminie Cedynia.&lt;/p&gt;
                            &lt;/div&gt;
                            &lt;div class=*@*feat-map-block*@*&gt;
                                &lt;div id=*@*map_wyczyn22*@*&gt;&lt;/div&gt;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WYCZYN_22_main--&gt;</v>
      </c>
      <c r="AK24" s="59" t="str">
        <f t="shared" si="142"/>
        <v>#wyczyn22_content,</v>
      </c>
      <c r="AL24" s="59" t="str">
        <f t="shared" si="143"/>
        <v>#map_wyczyn22,</v>
      </c>
      <c r="AM24" s="54" t="s">
        <v>17</v>
      </c>
      <c r="AN24" s="53" t="str">
        <f t="shared" si="144"/>
        <v>22'</v>
      </c>
      <c r="AO24" s="60" t="s">
        <v>18</v>
      </c>
      <c r="AP24" s="53">
        <f t="shared" si="145"/>
        <v>22</v>
      </c>
      <c r="AQ24" s="54" t="s">
        <v>19</v>
      </c>
      <c r="AR24" s="53">
        <f t="shared" si="146"/>
        <v>22</v>
      </c>
      <c r="AS24" s="54" t="s">
        <v>20</v>
      </c>
      <c r="AT24" s="53">
        <f t="shared" si="147"/>
        <v>22</v>
      </c>
      <c r="AU24" s="54" t="s">
        <v>21</v>
      </c>
      <c r="AV24" s="58" t="str">
        <f t="shared" si="148"/>
        <v xml:space="preserve">    $('#wyczyn22').click(function() {
        document.querySelector('.bg-modal').style.display = 'block';
        document.querySelector('#wyczyn22_content').style.display = 'block';
        document.querySelector('#wyczyn22_content').style.position = 'fixed';
    });
    /*Closing the pop-up with feat-description*/
        $('.popup-close-arrow').click(function() {
        document.querySelector('.bg-modal').style.display = 'none';
        document.querySelector('#wyczyn22_content').style.display = 'none';
    });</v>
      </c>
      <c r="AW24" s="54" t="s">
        <v>32</v>
      </c>
      <c r="AX24" s="61">
        <f t="shared" si="149"/>
        <v>22</v>
      </c>
      <c r="AY24" s="54" t="s">
        <v>24</v>
      </c>
      <c r="AZ24" s="61">
        <f t="shared" si="150"/>
        <v>22</v>
      </c>
      <c r="BA24" s="57" t="s">
        <v>25</v>
      </c>
      <c r="BB24" s="61">
        <f t="shared" si="151"/>
        <v>52.851590199999997</v>
      </c>
      <c r="BC24" s="57" t="s">
        <v>26</v>
      </c>
      <c r="BD24" s="61">
        <f t="shared" si="152"/>
        <v>14.1281456</v>
      </c>
      <c r="BE24" s="2" t="s">
        <v>182</v>
      </c>
      <c r="BF24" s="61">
        <f t="shared" si="153"/>
        <v>22</v>
      </c>
      <c r="BG24" s="54" t="s">
        <v>27</v>
      </c>
      <c r="BH24" s="61">
        <f t="shared" si="154"/>
        <v>22</v>
      </c>
      <c r="BI24" s="57" t="s">
        <v>28</v>
      </c>
      <c r="BJ24" s="61">
        <f t="shared" si="155"/>
        <v>22</v>
      </c>
      <c r="BK24" s="54" t="s">
        <v>29</v>
      </c>
      <c r="BL24" s="61">
        <f t="shared" si="156"/>
        <v>22</v>
      </c>
      <c r="BM24" s="54" t="s">
        <v>50</v>
      </c>
      <c r="BN24" s="54">
        <f t="shared" si="157"/>
        <v>52.851590199999997</v>
      </c>
      <c r="BO24" s="54" t="s">
        <v>26</v>
      </c>
      <c r="BP24" s="54">
        <f t="shared" si="158"/>
        <v>14.1281456</v>
      </c>
      <c r="BQ24" s="2" t="s">
        <v>181</v>
      </c>
      <c r="BR24" s="61">
        <f t="shared" si="159"/>
        <v>22</v>
      </c>
      <c r="BS24" s="57" t="s">
        <v>30</v>
      </c>
      <c r="BT24" s="61">
        <f t="shared" si="160"/>
        <v>22</v>
      </c>
      <c r="BU24" s="54" t="s">
        <v>31</v>
      </c>
      <c r="BV24" s="61"/>
      <c r="BW24" s="57"/>
      <c r="BX24" s="61"/>
      <c r="BY24" s="57"/>
      <c r="BZ24" s="58" t="str">
        <f t="shared" si="161"/>
        <v xml:space="preserve">//----------------------------------------------------------------------------------------------------------------------------------------------------------------------------
                //Markers for WYCZYN_22
                //marker for main page
                addMarker_w22_main({coords:{lat:52,8515902, lng:14,1281456}, iconImage:'http://nieodlegla.pl/files/marker.svg', });
                function addMarker_w22_main(props) {var marker = new google.maps.Marker({ position:props.coords, map:map, }); if(props.iconImage){marker.setIcon(props.iconImage);}
                                                  google.maps.event.addListener(marker, "click", function() { document.querySelector('.bg-modal').style.display = 'block';         document.querySelector('#wyczyn22_content').style.display = 'block'; document.querySelector('#wyczyn22_content').style.position = 'fixed';});
                                                  };
                //Marker for pop-up
                addMarker_w22({coords:{lat:52,8515902, lng:14,1281456}, iconImage:'http://nieodlegla.pl/files/pin.svg', });
                function addMarker_w22(props) {var marker = new google.maps.Marker({ position:props.coords, map:map_wyczyn22, }); if(props.iconImage){marker.setIcon(props.iconImage);}};
                //----------------------------------------------------------------------------------------------------------------------------------------------------------------------------
</v>
      </c>
      <c r="CA24" s="57" t="s">
        <v>33</v>
      </c>
      <c r="CB24" s="61">
        <f t="shared" si="162"/>
        <v>22</v>
      </c>
      <c r="CC24" s="57" t="s">
        <v>34</v>
      </c>
      <c r="CD24" s="61" t="str">
        <f t="shared" si="163"/>
        <v>22'</v>
      </c>
      <c r="CE24" s="57" t="s">
        <v>35</v>
      </c>
      <c r="CF24" s="58" t="str">
        <f t="shared" si="164"/>
        <v>var map_wyczyn22 = new google.maps.Map(document.getElementById('map_wyczyn22'), optionsFeatPopup);</v>
      </c>
      <c r="CG24" s="2" t="s">
        <v>32</v>
      </c>
      <c r="CH24" s="6">
        <f t="shared" si="37"/>
        <v>22</v>
      </c>
      <c r="CI24" s="2" t="s">
        <v>154</v>
      </c>
      <c r="CJ24" s="9" t="str">
        <f t="shared" si="38"/>
        <v xml:space="preserve">//----------------------------------------------------------------------------------------------------------------------------------------------------------------------------
                //Markers for WYCZYN_22                //Marker for pop-up
                addMarker_w22({coords:{lat:52,8515902, lng:14,1281456}, iconImage:'http://nieodlegla.pl/files/pin.svg', });
                function addMarker_w22(props) {var marker = new google.maps.Marker({ position:props.coords, map:map_wyczyn22, }); if(props.iconImage){marker.setIcon(props.iconImage);}};
                //----------------------------------------------------------------------------------------------------------------------------------------------------------------------------
</v>
      </c>
      <c r="CK24" s="2" t="str">
        <f t="shared" si="39"/>
        <v>{
    *@*displayName*@*: *@*#wyczyn22*@*,
    *@*title*@*: *@*Zdobądź zachodni kraniec Polski*@*,
    *@*contestants*@*: ,
    *@*lat*@*: 52.8515902,
    *@*lng*@*: 14.1281456,
    *@*description*@*: *@*</v>
      </c>
      <c r="CL24" s="2" t="str">
        <f t="shared" si="40"/>
        <v>*@*,
    *@*author*@*: *@**@*
  },</v>
      </c>
      <c r="CM24" s="11" t="str">
        <f t="shared" si="41"/>
        <v>{
    *@*displayName*@*: *@*#wyczyn22*@*,
    *@*title*@*: *@*Zdobądź zachodni kraniec Polski*@*,
    *@*contestants*@*: ,
    *@*lat*@*: 52.8515902,
    *@*lng*@*: 14.1281456,
    *@*description*@*: *@*Zatknij flagę przy Odrze w Osinowie Dolnym w gminie Cedynia.*@*,
    *@*author*@*: *@**@*
  },</v>
      </c>
    </row>
    <row r="25" spans="1:91" ht="54" customHeight="1" thickBot="1" x14ac:dyDescent="0.3">
      <c r="A25" s="34">
        <v>23</v>
      </c>
      <c r="B25" s="3" t="s">
        <v>83</v>
      </c>
      <c r="C25" s="3">
        <v>50.852782900000001</v>
      </c>
      <c r="D25" s="3">
        <v>24.078976099999998</v>
      </c>
      <c r="E25" s="14" t="s">
        <v>118</v>
      </c>
      <c r="F25" s="14"/>
      <c r="G25" s="1" t="s">
        <v>119</v>
      </c>
      <c r="H25" s="1"/>
      <c r="I25" s="52" t="s">
        <v>7</v>
      </c>
      <c r="J25" s="53">
        <f t="shared" si="129"/>
        <v>23</v>
      </c>
      <c r="K25" s="54" t="s">
        <v>9</v>
      </c>
      <c r="L25" s="55">
        <f t="shared" si="130"/>
        <v>23</v>
      </c>
      <c r="M25" s="56" t="s">
        <v>10</v>
      </c>
      <c r="N25" s="53">
        <f t="shared" si="131"/>
        <v>23</v>
      </c>
      <c r="O25" s="54" t="s">
        <v>11</v>
      </c>
      <c r="P25" s="53" t="str">
        <f t="shared" si="132"/>
        <v>Zdobądź wschodni kraniec Polski</v>
      </c>
      <c r="Q25" s="56" t="s">
        <v>48</v>
      </c>
      <c r="R25" s="54" t="s">
        <v>37</v>
      </c>
      <c r="S25" s="55">
        <f t="shared" si="133"/>
        <v>23</v>
      </c>
      <c r="T25" s="56" t="s">
        <v>38</v>
      </c>
      <c r="U25" s="53">
        <f t="shared" si="134"/>
        <v>23</v>
      </c>
      <c r="V25" s="54" t="s">
        <v>12</v>
      </c>
      <c r="W25" s="53">
        <f t="shared" si="135"/>
        <v>23</v>
      </c>
      <c r="X25" s="54" t="s">
        <v>13</v>
      </c>
      <c r="Y25" s="53" t="str">
        <f t="shared" si="136"/>
        <v>Zdobądź wschodni kraniec Polski</v>
      </c>
      <c r="Z25" s="54" t="s">
        <v>49</v>
      </c>
      <c r="AA25" s="53" t="str">
        <f t="shared" si="137"/>
        <v>Zatknij flagę przy Bugu we wsi Zosin w gminie Horodło.</v>
      </c>
      <c r="AB25" s="54" t="s">
        <v>14</v>
      </c>
      <c r="AC25" s="53">
        <f t="shared" si="138"/>
        <v>23</v>
      </c>
      <c r="AD25" s="54" t="s">
        <v>308</v>
      </c>
      <c r="AE25" s="53">
        <f t="shared" si="139"/>
        <v>23</v>
      </c>
      <c r="AF25" s="54" t="s">
        <v>15</v>
      </c>
      <c r="AG25" s="53">
        <f t="shared" si="140"/>
        <v>23</v>
      </c>
      <c r="AH25" s="57" t="s">
        <v>8</v>
      </c>
      <c r="AI25" s="74" t="str">
        <f t="shared" si="12"/>
        <v>&lt;!---WYCZYN_23_main--&gt;                    
                    &lt;div class=*@*feat-box*@* id=*@*wyczyn23*@* &gt;
                        &lt;p class=*@*feat-number*@*&gt;#wyczyn23&lt;/p&gt;
                        &lt;h3 class=*@*feat-title*@*&gt;Zdobądź wschodni kraniec Polski&lt;/h3&gt;
                        &lt;p class=*@*feat-counter*@*&gt; 0 osób wzięło udział&lt;/p&gt;
                    &lt;/div&gt;
    &lt;!--feat pop-up code-----WYCZYN_23_---------------------------------------------------------------------------------&gt;
                    &lt;div class=*@*feat-content*@* id=*@*wyczyn23_content*@*&gt;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class=*@*feat-number*@*&gt;#wyczyn23&lt;/p&gt;
                                &lt;h2 class=*@*feat-title*@*&gt;Zdobądź wschodni kraniec Polski&lt;/h2&gt;
                                &lt;p class=*@*feat-counter*@*&gt; 0 osób wzięło udział&lt;/p&gt;
                                &lt;p class=*@*feat-description*@*&gt;Zatknij flagę przy Bugu we wsi Zosin w gminie Horodło.&lt;/p&gt;
                            &lt;/div&gt;
                            &lt;div class=*@*feat-map-block*@*&gt;
                                &lt;div id=*@*map_wyczyn23*@*&gt;&lt;/div&gt;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WYCZYN_23_main--&gt;</v>
      </c>
      <c r="AJ25" s="58" t="str">
        <f t="shared" si="141"/>
        <v xml:space="preserve">                    
    &lt;!--feat pop-up code-----WYCZYN_23_---------------------------------------------------------------------------------&gt;
                    &lt;div class=*@*feat-content*@* id=*@*wyczyn23_content*@*&gt;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class=*@*feat-number*@*&gt;#wyczyn23&lt;/p&gt;
                                &lt;h2 class=*@*feat-title*@*&gt;Zdobądź wschodni kraniec Polski&lt;/h2&gt;
                                &lt;p class=*@*feat-counter*@*&gt; 0 osób wzięło udział&lt;/p&gt;
                                &lt;p class=*@*feat-description*@*&gt;Zatknij flagę przy Bugu we wsi Zosin w gminie Horodło.&lt;/p&gt;
                            &lt;/div&gt;
                            &lt;div class=*@*feat-map-block*@*&gt;
                                &lt;div id=*@*map_wyczyn23*@*&gt;&lt;/div&gt;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WYCZYN_23_main--&gt;</v>
      </c>
      <c r="AK25" s="59" t="str">
        <f t="shared" si="142"/>
        <v>#wyczyn23_content,</v>
      </c>
      <c r="AL25" s="59" t="str">
        <f t="shared" si="143"/>
        <v>#map_wyczyn23,</v>
      </c>
      <c r="AM25" s="54" t="s">
        <v>17</v>
      </c>
      <c r="AN25" s="53" t="str">
        <f t="shared" si="144"/>
        <v>23'</v>
      </c>
      <c r="AO25" s="60" t="s">
        <v>18</v>
      </c>
      <c r="AP25" s="53">
        <f t="shared" si="145"/>
        <v>23</v>
      </c>
      <c r="AQ25" s="54" t="s">
        <v>19</v>
      </c>
      <c r="AR25" s="53">
        <f t="shared" si="146"/>
        <v>23</v>
      </c>
      <c r="AS25" s="54" t="s">
        <v>20</v>
      </c>
      <c r="AT25" s="53">
        <f t="shared" si="147"/>
        <v>23</v>
      </c>
      <c r="AU25" s="54" t="s">
        <v>21</v>
      </c>
      <c r="AV25" s="58" t="str">
        <f t="shared" si="148"/>
        <v xml:space="preserve">    $('#wyczyn23').click(function() {
        document.querySelector('.bg-modal').style.display = 'block';
        document.querySelector('#wyczyn23_content').style.display = 'block';
        document.querySelector('#wyczyn23_content').style.position = 'fixed';
    });
    /*Closing the pop-up with feat-description*/
        $('.popup-close-arrow').click(function() {
        document.querySelector('.bg-modal').style.display = 'none';
        document.querySelector('#wyczyn23_content').style.display = 'none';
    });</v>
      </c>
      <c r="AW25" s="54" t="s">
        <v>32</v>
      </c>
      <c r="AX25" s="61">
        <f t="shared" si="149"/>
        <v>23</v>
      </c>
      <c r="AY25" s="54" t="s">
        <v>24</v>
      </c>
      <c r="AZ25" s="61">
        <f t="shared" si="150"/>
        <v>23</v>
      </c>
      <c r="BA25" s="57" t="s">
        <v>25</v>
      </c>
      <c r="BB25" s="61">
        <f t="shared" si="151"/>
        <v>50.852782900000001</v>
      </c>
      <c r="BC25" s="57" t="s">
        <v>26</v>
      </c>
      <c r="BD25" s="61">
        <f t="shared" si="152"/>
        <v>24.078976099999998</v>
      </c>
      <c r="BE25" s="2" t="s">
        <v>182</v>
      </c>
      <c r="BF25" s="61">
        <f t="shared" si="153"/>
        <v>23</v>
      </c>
      <c r="BG25" s="54" t="s">
        <v>27</v>
      </c>
      <c r="BH25" s="61">
        <f t="shared" si="154"/>
        <v>23</v>
      </c>
      <c r="BI25" s="57" t="s">
        <v>28</v>
      </c>
      <c r="BJ25" s="61">
        <f t="shared" si="155"/>
        <v>23</v>
      </c>
      <c r="BK25" s="54" t="s">
        <v>29</v>
      </c>
      <c r="BL25" s="61">
        <f t="shared" si="156"/>
        <v>23</v>
      </c>
      <c r="BM25" s="54" t="s">
        <v>50</v>
      </c>
      <c r="BN25" s="54">
        <f t="shared" si="157"/>
        <v>50.852782900000001</v>
      </c>
      <c r="BO25" s="54" t="s">
        <v>26</v>
      </c>
      <c r="BP25" s="54">
        <f t="shared" si="158"/>
        <v>24.078976099999998</v>
      </c>
      <c r="BQ25" s="2" t="s">
        <v>181</v>
      </c>
      <c r="BR25" s="61">
        <f t="shared" si="159"/>
        <v>23</v>
      </c>
      <c r="BS25" s="57" t="s">
        <v>30</v>
      </c>
      <c r="BT25" s="61">
        <f t="shared" si="160"/>
        <v>23</v>
      </c>
      <c r="BU25" s="54" t="s">
        <v>31</v>
      </c>
      <c r="BV25" s="61"/>
      <c r="BW25" s="57"/>
      <c r="BX25" s="61"/>
      <c r="BY25" s="57"/>
      <c r="BZ25" s="58" t="str">
        <f t="shared" si="161"/>
        <v xml:space="preserve">//----------------------------------------------------------------------------------------------------------------------------------------------------------------------------
                //Markers for WYCZYN_23
                //marker for main page
                addMarker_w23_main({coords:{lat:50,8527829, lng:24,0789761}, iconImage:'http://nieodlegla.pl/files/marker.svg', });
                function addMarker_w23_main(props) {var marker = new google.maps.Marker({ position:props.coords, map:map, }); if(props.iconImage){marker.setIcon(props.iconImage);}
                                                  google.maps.event.addListener(marker, "click", function() { document.querySelector('.bg-modal').style.display = 'block';         document.querySelector('#wyczyn23_content').style.display = 'block'; document.querySelector('#wyczyn23_content').style.position = 'fixed';});
                                                  };
                //Marker for pop-up
                addMarker_w23({coords:{lat:50,8527829, lng:24,0789761}, iconImage:'http://nieodlegla.pl/files/pin.svg', });
                function addMarker_w23(props) {var marker = new google.maps.Marker({ position:props.coords, map:map_wyczyn23, }); if(props.iconImage){marker.setIcon(props.iconImage);}};
                //----------------------------------------------------------------------------------------------------------------------------------------------------------------------------
</v>
      </c>
      <c r="CA25" s="57" t="s">
        <v>33</v>
      </c>
      <c r="CB25" s="61">
        <f t="shared" si="162"/>
        <v>23</v>
      </c>
      <c r="CC25" s="57" t="s">
        <v>34</v>
      </c>
      <c r="CD25" s="61" t="str">
        <f t="shared" si="163"/>
        <v>23'</v>
      </c>
      <c r="CE25" s="57" t="s">
        <v>35</v>
      </c>
      <c r="CF25" s="58" t="str">
        <f t="shared" si="164"/>
        <v>var map_wyczyn23 = new google.maps.Map(document.getElementById('map_wyczyn23'), optionsFeatPopup);</v>
      </c>
      <c r="CG25" s="2" t="s">
        <v>32</v>
      </c>
      <c r="CH25" s="6">
        <f t="shared" si="37"/>
        <v>23</v>
      </c>
      <c r="CI25" s="2" t="s">
        <v>154</v>
      </c>
      <c r="CJ25" s="9" t="str">
        <f t="shared" si="38"/>
        <v xml:space="preserve">//----------------------------------------------------------------------------------------------------------------------------------------------------------------------------
                //Markers for WYCZYN_23                //Marker for pop-up
                addMarker_w23({coords:{lat:50,8527829, lng:24,0789761}, iconImage:'http://nieodlegla.pl/files/pin.svg', });
                function addMarker_w23(props) {var marker = new google.maps.Marker({ position:props.coords, map:map_wyczyn23, }); if(props.iconImage){marker.setIcon(props.iconImage);}};
                //----------------------------------------------------------------------------------------------------------------------------------------------------------------------------
</v>
      </c>
      <c r="CK25" s="2" t="str">
        <f t="shared" si="39"/>
        <v>{
    *@*displayName*@*: *@*#wyczyn23*@*,
    *@*title*@*: *@*Zdobądź wschodni kraniec Polski*@*,
    *@*contestants*@*: ,
    *@*lat*@*: 50.8527829,
    *@*lng*@*: 24.0789761,
    *@*description*@*: *@*</v>
      </c>
      <c r="CL25" s="2" t="str">
        <f t="shared" si="40"/>
        <v>*@*,
    *@*author*@*: *@**@*
  },</v>
      </c>
      <c r="CM25" s="11" t="str">
        <f t="shared" si="41"/>
        <v>{
    *@*displayName*@*: *@*#wyczyn23*@*,
    *@*title*@*: *@*Zdobądź wschodni kraniec Polski*@*,
    *@*contestants*@*: ,
    *@*lat*@*: 50.8527829,
    *@*lng*@*: 24.0789761,
    *@*description*@*: *@*Zatknij flagę przy Bugu we wsi Zosin w gminie Horodło.*@*,
    *@*author*@*: *@**@*
  },</v>
      </c>
    </row>
    <row r="26" spans="1:91" s="36" customFormat="1" ht="54" customHeight="1" thickBot="1" x14ac:dyDescent="0.3">
      <c r="A26" s="35">
        <v>24</v>
      </c>
      <c r="E26" s="41" t="s">
        <v>84</v>
      </c>
      <c r="F26" s="41"/>
      <c r="G26" s="42" t="s">
        <v>85</v>
      </c>
      <c r="H26" s="42"/>
      <c r="I26" s="35" t="s">
        <v>7</v>
      </c>
      <c r="J26" s="62">
        <f t="shared" si="129"/>
        <v>24</v>
      </c>
      <c r="K26" s="63" t="s">
        <v>9</v>
      </c>
      <c r="L26" s="64">
        <f t="shared" si="130"/>
        <v>24</v>
      </c>
      <c r="M26" s="65" t="s">
        <v>10</v>
      </c>
      <c r="N26" s="62">
        <f t="shared" si="131"/>
        <v>24</v>
      </c>
      <c r="O26" s="63" t="s">
        <v>11</v>
      </c>
      <c r="P26" s="62" t="str">
        <f t="shared" si="132"/>
        <v>Zatknij flagę na najwyższym wzniesieniu swojego powiatu</v>
      </c>
      <c r="Q26" s="65" t="s">
        <v>48</v>
      </c>
      <c r="R26" s="63" t="s">
        <v>37</v>
      </c>
      <c r="S26" s="64">
        <f t="shared" si="133"/>
        <v>24</v>
      </c>
      <c r="T26" s="65" t="s">
        <v>38</v>
      </c>
      <c r="U26" s="62">
        <f t="shared" si="134"/>
        <v>24</v>
      </c>
      <c r="V26" s="63" t="s">
        <v>12</v>
      </c>
      <c r="W26" s="62">
        <f t="shared" si="135"/>
        <v>24</v>
      </c>
      <c r="X26" s="63" t="s">
        <v>13</v>
      </c>
      <c r="Y26" s="62" t="str">
        <f t="shared" si="136"/>
        <v>Zatknij flagę na najwyższym wzniesieniu swojego powiatu</v>
      </c>
      <c r="Z26" s="63" t="s">
        <v>49</v>
      </c>
      <c r="AA26" s="62" t="str">
        <f t="shared" si="137"/>
        <v xml:space="preserve">Nie musisz wspinać się po łańcuchach na Rysy, żeby poczuć, że jesteś “nad”. Wystarczy, że sprawdzisz, jakie jest najwyższe wzniesienie Twojego powiatu, wejdziesz na nie pieszo i zatkniesz tam polską flagę. </v>
      </c>
      <c r="AB26" s="63" t="s">
        <v>14</v>
      </c>
      <c r="AC26" s="62">
        <f t="shared" si="138"/>
        <v>24</v>
      </c>
      <c r="AD26" s="54" t="s">
        <v>308</v>
      </c>
      <c r="AE26" s="62">
        <f t="shared" si="139"/>
        <v>24</v>
      </c>
      <c r="AF26" s="63" t="s">
        <v>15</v>
      </c>
      <c r="AG26" s="62">
        <f t="shared" si="140"/>
        <v>24</v>
      </c>
      <c r="AH26" s="66" t="s">
        <v>8</v>
      </c>
      <c r="AI26" s="74" t="str">
        <f t="shared" si="12"/>
        <v>&lt;!---WYCZYN_24_main--&gt;                    
                    &lt;div class=*@*feat-box*@* id=*@*wyczyn24*@* &gt;
                        &lt;p class=*@*feat-number*@*&gt;#wyczyn24&lt;/p&gt;
                        &lt;h3 class=*@*feat-title*@*&gt;Zatknij flagę na najwyższym wzniesieniu swojego powiatu&lt;/h3&gt;
                        &lt;p class=*@*feat-counter*@*&gt; 0 osób wzięło udział&lt;/p&gt;
                    &lt;/div&gt;
    &lt;!--feat pop-up code-----WYCZYN_24_---------------------------------------------------------------------------------&gt;
                    &lt;div class=*@*feat-content*@* id=*@*wyczyn24_content*@*&gt;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class=*@*feat-number*@*&gt;#wyczyn24&lt;/p&gt;
                                &lt;h2 class=*@*feat-title*@*&gt;Zatknij flagę na najwyższym wzniesieniu swojego powiatu&lt;/h2&gt;
                                &lt;p class=*@*feat-counter*@*&gt; 0 osób wzięło udział&lt;/p&gt;
                                &lt;p class=*@*feat-description*@*&gt;Nie musisz wspinać się po łańcuchach na Rysy, żeby poczuć, że jesteś “nad”. Wystarczy, że sprawdzisz, jakie jest najwyższe wzniesienie Twojego powiatu, wejdziesz na nie pieszo i zatkniesz tam polską flagę. &lt;/p&gt;
                            &lt;/div&gt;
                            &lt;div class=*@*feat-map-block*@*&gt;
                                &lt;div id=*@*map_wyczyn24*@*&gt;&lt;/div&gt;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WYCZYN_24_main--&gt;</v>
      </c>
      <c r="AJ26" s="67" t="str">
        <f t="shared" si="141"/>
        <v xml:space="preserve">                    
    &lt;!--feat pop-up code-----WYCZYN_24_---------------------------------------------------------------------------------&gt;
                    &lt;div class=*@*feat-content*@* id=*@*wyczyn24_content*@*&gt;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class=*@*feat-number*@*&gt;#wyczyn24&lt;/p&gt;
                                &lt;h2 class=*@*feat-title*@*&gt;Zatknij flagę na najwyższym wzniesieniu swojego powiatu&lt;/h2&gt;
                                &lt;p class=*@*feat-counter*@*&gt; 0 osób wzięło udział&lt;/p&gt;
                                &lt;p class=*@*feat-description*@*&gt;Nie musisz wspinać się po łańcuchach na Rysy, żeby poczuć, że jesteś “nad”. Wystarczy, że sprawdzisz, jakie jest najwyższe wzniesienie Twojego powiatu, wejdziesz na nie pieszo i zatkniesz tam polską flagę. &lt;/p&gt;
                            &lt;/div&gt;
                            &lt;div class=*@*feat-map-block*@*&gt;
                                &lt;div id=*@*map_wyczyn24*@*&gt;&lt;/div&gt;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WYCZYN_24_main--&gt;</v>
      </c>
      <c r="AK26" s="68" t="str">
        <f t="shared" si="142"/>
        <v>#wyczyn24_content,</v>
      </c>
      <c r="AL26" s="68" t="str">
        <f t="shared" si="143"/>
        <v>#map_wyczyn24,</v>
      </c>
      <c r="AM26" s="63" t="s">
        <v>17</v>
      </c>
      <c r="AN26" s="62" t="str">
        <f t="shared" si="144"/>
        <v>24'</v>
      </c>
      <c r="AO26" s="69" t="s">
        <v>18</v>
      </c>
      <c r="AP26" s="62">
        <f t="shared" si="145"/>
        <v>24</v>
      </c>
      <c r="AQ26" s="63" t="s">
        <v>19</v>
      </c>
      <c r="AR26" s="62">
        <f t="shared" si="146"/>
        <v>24</v>
      </c>
      <c r="AS26" s="63" t="s">
        <v>20</v>
      </c>
      <c r="AT26" s="62">
        <f t="shared" si="147"/>
        <v>24</v>
      </c>
      <c r="AU26" s="63" t="s">
        <v>21</v>
      </c>
      <c r="AV26" s="67" t="str">
        <f t="shared" si="148"/>
        <v xml:space="preserve">    $('#wyczyn24').click(function() {
        document.querySelector('.bg-modal').style.display = 'block';
        document.querySelector('#wyczyn24_content').style.display = 'block';
        document.querySelector('#wyczyn24_content').style.position = 'fixed';
    });
    /*Closing the pop-up with feat-description*/
        $('.popup-close-arrow').click(function() {
        document.querySelector('.bg-modal').style.display = 'none';
        document.querySelector('#wyczyn24_content').style.display = 'none';
    });</v>
      </c>
      <c r="AW26" s="63" t="s">
        <v>32</v>
      </c>
      <c r="AX26" s="70">
        <f t="shared" si="149"/>
        <v>24</v>
      </c>
      <c r="AY26" s="63" t="s">
        <v>24</v>
      </c>
      <c r="AZ26" s="70">
        <f t="shared" si="150"/>
        <v>24</v>
      </c>
      <c r="BA26" s="66" t="s">
        <v>25</v>
      </c>
      <c r="BB26" s="70">
        <f t="shared" si="151"/>
        <v>0</v>
      </c>
      <c r="BC26" s="66" t="s">
        <v>26</v>
      </c>
      <c r="BD26" s="70">
        <f t="shared" si="152"/>
        <v>0</v>
      </c>
      <c r="BE26" s="2" t="s">
        <v>182</v>
      </c>
      <c r="BF26" s="70">
        <f t="shared" si="153"/>
        <v>24</v>
      </c>
      <c r="BG26" s="63" t="s">
        <v>27</v>
      </c>
      <c r="BH26" s="70">
        <f t="shared" si="154"/>
        <v>24</v>
      </c>
      <c r="BI26" s="66" t="s">
        <v>28</v>
      </c>
      <c r="BJ26" s="70">
        <f t="shared" si="155"/>
        <v>24</v>
      </c>
      <c r="BK26" s="63" t="s">
        <v>29</v>
      </c>
      <c r="BL26" s="70">
        <f t="shared" si="156"/>
        <v>24</v>
      </c>
      <c r="BM26" s="63" t="s">
        <v>50</v>
      </c>
      <c r="BN26" s="63">
        <f t="shared" si="157"/>
        <v>0</v>
      </c>
      <c r="BO26" s="63" t="s">
        <v>26</v>
      </c>
      <c r="BP26" s="63">
        <f t="shared" si="158"/>
        <v>0</v>
      </c>
      <c r="BQ26" s="2" t="s">
        <v>181</v>
      </c>
      <c r="BR26" s="70">
        <f t="shared" si="159"/>
        <v>24</v>
      </c>
      <c r="BS26" s="66" t="s">
        <v>30</v>
      </c>
      <c r="BT26" s="70">
        <f t="shared" si="160"/>
        <v>24</v>
      </c>
      <c r="BU26" s="63" t="s">
        <v>31</v>
      </c>
      <c r="BV26" s="70"/>
      <c r="BW26" s="66"/>
      <c r="BX26" s="70"/>
      <c r="BY26" s="66"/>
      <c r="BZ26" s="67" t="str">
        <f t="shared" si="161"/>
        <v xml:space="preserve">//----------------------------------------------------------------------------------------------------------------------------------------------------------------------------
                //Markers for WYCZYN_24
                //marker for main page
                addMarker_w24_main({coords:{lat:0, lng:0}, iconImage:'http://nieodlegla.pl/files/marker.svg', });
                function addMarker_w24_main(props) {var marker = new google.maps.Marker({ position:props.coords, map:map, }); if(props.iconImage){marker.setIcon(props.iconImage);}
                                                  google.maps.event.addListener(marker, "click", function() { document.querySelector('.bg-modal').style.display = 'block';         document.querySelector('#wyczyn24_content').style.display = 'block'; document.querySelector('#wyczyn24_content').style.position = 'fixed';});
                                                  };
                //Marker for pop-up
                addMarker_w24({coords:{lat:0, lng:0}, iconImage:'http://nieodlegla.pl/files/pin.svg', });
                function addMarker_w24(props) {var marker = new google.maps.Marker({ position:props.coords, map:map_wyczyn24, }); if(props.iconImage){marker.setIcon(props.iconImage);}};
                //----------------------------------------------------------------------------------------------------------------------------------------------------------------------------
</v>
      </c>
      <c r="CA26" s="66" t="s">
        <v>33</v>
      </c>
      <c r="CB26" s="70">
        <f t="shared" si="162"/>
        <v>24</v>
      </c>
      <c r="CC26" s="66" t="s">
        <v>34</v>
      </c>
      <c r="CD26" s="70" t="str">
        <f t="shared" si="163"/>
        <v>24'</v>
      </c>
      <c r="CE26" s="66" t="s">
        <v>35</v>
      </c>
      <c r="CF26" s="67" t="str">
        <f t="shared" si="164"/>
        <v>var map_wyczyn24 = new google.maps.Map(document.getElementById('map_wyczyn24'), optionsFeatPopup);</v>
      </c>
      <c r="CG26" s="37" t="s">
        <v>32</v>
      </c>
      <c r="CH26" s="38">
        <f t="shared" si="37"/>
        <v>24</v>
      </c>
      <c r="CI26" s="37" t="s">
        <v>154</v>
      </c>
      <c r="CJ26" s="39" t="str">
        <f t="shared" si="38"/>
        <v xml:space="preserve">//----------------------------------------------------------------------------------------------------------------------------------------------------------------------------
                //Markers for WYCZYN_24                //Marker for pop-up
                addMarker_w24({coords:{lat:0, lng:0}, iconImage:'http://nieodlegla.pl/files/pin.svg', });
                function addMarker_w24(props) {var marker = new google.maps.Marker({ position:props.coords, map:map_wyczyn24, }); if(props.iconImage){marker.setIcon(props.iconImage);}};
                //----------------------------------------------------------------------------------------------------------------------------------------------------------------------------
</v>
      </c>
      <c r="CK26" s="2" t="str">
        <f t="shared" si="39"/>
        <v>{
    *@*displayName*@*: *@*#wyczyn24*@*,
    *@*title*@*: *@*Zatknij flagę na najwyższym wzniesieniu swojego powiatu*@*,
    *@*contestants*@*: ,
    *@*lat*@*: ,
    *@*lng*@*: ,
    *@*description*@*: *@*</v>
      </c>
      <c r="CL26" s="2" t="str">
        <f t="shared" si="40"/>
        <v>*@*,
    *@*author*@*: *@**@*
  },</v>
      </c>
      <c r="CM26" s="11" t="str">
        <f t="shared" si="41"/>
        <v>{
    *@*displayName*@*: *@*#wyczyn24*@*,
    *@*title*@*: *@*Zatknij flagę na najwyższym wzniesieniu swojego powiatu*@*,
    *@*contestants*@*: ,
    *@*lat*@*: ,
    *@*lng*@*: ,
    *@*description*@*: *@*Nie musisz wspinać się po łańcuchach na Rysy, żeby poczuć, że jesteś “nad”. Wystarczy, że sprawdzisz, jakie jest najwyższe wzniesienie Twojego powiatu, wejdziesz na nie pieszo i zatkniesz tam polską flagę. *@*,
    *@*author*@*: *@**@*
  },</v>
      </c>
    </row>
    <row r="27" spans="1:91" ht="54" customHeight="1" thickBot="1" x14ac:dyDescent="0.3">
      <c r="A27" s="34">
        <v>25</v>
      </c>
      <c r="B27" s="3" t="s">
        <v>86</v>
      </c>
      <c r="C27" s="3">
        <v>50.166665000000002</v>
      </c>
      <c r="D27" s="3">
        <v>18.665823400000001</v>
      </c>
      <c r="E27" s="14" t="s">
        <v>87</v>
      </c>
      <c r="F27" s="14"/>
      <c r="G27" s="3" t="s">
        <v>88</v>
      </c>
      <c r="I27" s="52" t="s">
        <v>7</v>
      </c>
      <c r="J27" s="53">
        <f t="shared" si="129"/>
        <v>25</v>
      </c>
      <c r="K27" s="54" t="s">
        <v>9</v>
      </c>
      <c r="L27" s="55">
        <f t="shared" si="130"/>
        <v>25</v>
      </c>
      <c r="M27" s="56" t="s">
        <v>10</v>
      </c>
      <c r="N27" s="53">
        <f t="shared" si="131"/>
        <v>25</v>
      </c>
      <c r="O27" s="54" t="s">
        <v>11</v>
      </c>
      <c r="P27" s="53" t="str">
        <f t="shared" si="132"/>
        <v>Odkryj Amerykę - odwiedź jedną z Ameryk w Polsce</v>
      </c>
      <c r="Q27" s="56" t="s">
        <v>48</v>
      </c>
      <c r="R27" s="54" t="s">
        <v>37</v>
      </c>
      <c r="S27" s="55">
        <f t="shared" si="133"/>
        <v>25</v>
      </c>
      <c r="T27" s="56" t="s">
        <v>38</v>
      </c>
      <c r="U27" s="53">
        <f t="shared" si="134"/>
        <v>25</v>
      </c>
      <c r="V27" s="54" t="s">
        <v>12</v>
      </c>
      <c r="W27" s="53">
        <f t="shared" si="135"/>
        <v>25</v>
      </c>
      <c r="X27" s="54" t="s">
        <v>13</v>
      </c>
      <c r="Y27" s="53" t="str">
        <f t="shared" si="136"/>
        <v>Odkryj Amerykę - odwiedź jedną z Ameryk w Polsce</v>
      </c>
      <c r="Z27" s="54" t="s">
        <v>49</v>
      </c>
      <c r="AA27" s="53" t="str">
        <f t="shared" si="137"/>
        <v xml:space="preserve">Nie dostałeś wizy? Nic straconego. Poczuj się jak Krzysztof Kolumb czy Leif Eriksson i odkryj Amerykę w Polsce. Jest ich kilka, w tym Ameryka Wschodnia. Szukasz mniejszej przygody? Ameryczka w kujawsko-pomorskim jest w sam raz dla ciebie. </v>
      </c>
      <c r="AB27" s="54" t="s">
        <v>14</v>
      </c>
      <c r="AC27" s="53">
        <f t="shared" si="138"/>
        <v>25</v>
      </c>
      <c r="AD27" s="54" t="s">
        <v>308</v>
      </c>
      <c r="AE27" s="53">
        <f t="shared" si="139"/>
        <v>25</v>
      </c>
      <c r="AF27" s="54" t="s">
        <v>15</v>
      </c>
      <c r="AG27" s="53">
        <f t="shared" si="140"/>
        <v>25</v>
      </c>
      <c r="AH27" s="57" t="s">
        <v>8</v>
      </c>
      <c r="AI27" s="74" t="str">
        <f t="shared" si="12"/>
        <v>&lt;!---WYCZYN_25_main--&gt;                    
                    &lt;div class=*@*feat-box*@* id=*@*wyczyn25*@* &gt;
                        &lt;p class=*@*feat-number*@*&gt;#wyczyn25&lt;/p&gt;
                        &lt;h3 class=*@*feat-title*@*&gt;Odkryj Amerykę - odwiedź jedną z Ameryk w Polsce&lt;/h3&gt;
                        &lt;p class=*@*feat-counter*@*&gt; 0 osób wzięło udział&lt;/p&gt;
                    &lt;/div&gt;
    &lt;!--feat pop-up code-----WYCZYN_25_---------------------------------------------------------------------------------&gt;
                    &lt;div class=*@*feat-content*@* id=*@*wyczyn25_content*@*&gt;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class=*@*feat-number*@*&gt;#wyczyn25&lt;/p&gt;
                                &lt;h2 class=*@*feat-title*@*&gt;Odkryj Amerykę - odwiedź jedną z Ameryk w Polsce&lt;/h2&gt;
                                &lt;p class=*@*feat-counter*@*&gt; 0 osób wzięło udział&lt;/p&gt;
                                &lt;p class=*@*feat-description*@*&gt;Nie dostałeś wizy? Nic straconego. Poczuj się jak Krzysztof Kolumb czy Leif Eriksson i odkryj Amerykę w Polsce. Jest ich kilka, w tym Ameryka Wschodnia. Szukasz mniejszej przygody? Ameryczka w kujawsko-pomorskim jest w sam raz dla ciebie. &lt;/p&gt;
                            &lt;/div&gt;
                            &lt;div class=*@*feat-map-block*@*&gt;
                                &lt;div id=*@*map_wyczyn25*@*&gt;&lt;/div&gt;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WYCZYN_25_main--&gt;</v>
      </c>
      <c r="AJ27" s="58" t="str">
        <f t="shared" si="141"/>
        <v xml:space="preserve">                    
    &lt;!--feat pop-up code-----WYCZYN_25_---------------------------------------------------------------------------------&gt;
                    &lt;div class=*@*feat-content*@* id=*@*wyczyn25_content*@*&gt;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class=*@*feat-number*@*&gt;#wyczyn25&lt;/p&gt;
                                &lt;h2 class=*@*feat-title*@*&gt;Odkryj Amerykę - odwiedź jedną z Ameryk w Polsce&lt;/h2&gt;
                                &lt;p class=*@*feat-counter*@*&gt; 0 osób wzięło udział&lt;/p&gt;
                                &lt;p class=*@*feat-description*@*&gt;Nie dostałeś wizy? Nic straconego. Poczuj się jak Krzysztof Kolumb czy Leif Eriksson i odkryj Amerykę w Polsce. Jest ich kilka, w tym Ameryka Wschodnia. Szukasz mniejszej przygody? Ameryczka w kujawsko-pomorskim jest w sam raz dla ciebie. &lt;/p&gt;
                            &lt;/div&gt;
                            &lt;div class=*@*feat-map-block*@*&gt;
                                &lt;div id=*@*map_wyczyn25*@*&gt;&lt;/div&gt;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WYCZYN_25_main--&gt;</v>
      </c>
      <c r="AK27" s="59" t="str">
        <f t="shared" si="142"/>
        <v>#wyczyn25_content,</v>
      </c>
      <c r="AL27" s="59" t="str">
        <f t="shared" si="143"/>
        <v>#map_wyczyn25,</v>
      </c>
      <c r="AM27" s="54" t="s">
        <v>17</v>
      </c>
      <c r="AN27" s="53" t="str">
        <f t="shared" si="144"/>
        <v>25'</v>
      </c>
      <c r="AO27" s="60" t="s">
        <v>18</v>
      </c>
      <c r="AP27" s="53">
        <f t="shared" si="145"/>
        <v>25</v>
      </c>
      <c r="AQ27" s="54" t="s">
        <v>19</v>
      </c>
      <c r="AR27" s="53">
        <f t="shared" si="146"/>
        <v>25</v>
      </c>
      <c r="AS27" s="54" t="s">
        <v>20</v>
      </c>
      <c r="AT27" s="53">
        <f t="shared" si="147"/>
        <v>25</v>
      </c>
      <c r="AU27" s="54" t="s">
        <v>21</v>
      </c>
      <c r="AV27" s="58" t="str">
        <f t="shared" si="148"/>
        <v xml:space="preserve">    $('#wyczyn25').click(function() {
        document.querySelector('.bg-modal').style.display = 'block';
        document.querySelector('#wyczyn25_content').style.display = 'block';
        document.querySelector('#wyczyn25_content').style.position = 'fixed';
    });
    /*Closing the pop-up with feat-description*/
        $('.popup-close-arrow').click(function() {
        document.querySelector('.bg-modal').style.display = 'none';
        document.querySelector('#wyczyn25_content').style.display = 'none';
    });</v>
      </c>
      <c r="AW27" s="54" t="s">
        <v>32</v>
      </c>
      <c r="AX27" s="61">
        <f t="shared" si="149"/>
        <v>25</v>
      </c>
      <c r="AY27" s="54" t="s">
        <v>24</v>
      </c>
      <c r="AZ27" s="61">
        <f t="shared" si="150"/>
        <v>25</v>
      </c>
      <c r="BA27" s="57" t="s">
        <v>25</v>
      </c>
      <c r="BB27" s="61">
        <f t="shared" si="151"/>
        <v>50.166665000000002</v>
      </c>
      <c r="BC27" s="57" t="s">
        <v>26</v>
      </c>
      <c r="BD27" s="61">
        <f t="shared" si="152"/>
        <v>18.665823400000001</v>
      </c>
      <c r="BE27" s="2" t="s">
        <v>182</v>
      </c>
      <c r="BF27" s="61">
        <f t="shared" si="153"/>
        <v>25</v>
      </c>
      <c r="BG27" s="54" t="s">
        <v>27</v>
      </c>
      <c r="BH27" s="61">
        <f t="shared" si="154"/>
        <v>25</v>
      </c>
      <c r="BI27" s="57" t="s">
        <v>28</v>
      </c>
      <c r="BJ27" s="61">
        <f t="shared" si="155"/>
        <v>25</v>
      </c>
      <c r="BK27" s="54" t="s">
        <v>29</v>
      </c>
      <c r="BL27" s="61">
        <f t="shared" si="156"/>
        <v>25</v>
      </c>
      <c r="BM27" s="54" t="s">
        <v>50</v>
      </c>
      <c r="BN27" s="54">
        <f t="shared" si="157"/>
        <v>50.166665000000002</v>
      </c>
      <c r="BO27" s="54" t="s">
        <v>26</v>
      </c>
      <c r="BP27" s="54">
        <f t="shared" si="158"/>
        <v>18.665823400000001</v>
      </c>
      <c r="BQ27" s="2" t="s">
        <v>181</v>
      </c>
      <c r="BR27" s="61">
        <f t="shared" si="159"/>
        <v>25</v>
      </c>
      <c r="BS27" s="57" t="s">
        <v>30</v>
      </c>
      <c r="BT27" s="61">
        <f t="shared" si="160"/>
        <v>25</v>
      </c>
      <c r="BU27" s="54" t="s">
        <v>31</v>
      </c>
      <c r="BV27" s="61"/>
      <c r="BW27" s="57"/>
      <c r="BX27" s="61"/>
      <c r="BY27" s="57"/>
      <c r="BZ27" s="58" t="str">
        <f t="shared" si="161"/>
        <v xml:space="preserve">//----------------------------------------------------------------------------------------------------------------------------------------------------------------------------
                //Markers for WYCZYN_25
                //marker for main page
                addMarker_w25_main({coords:{lat:50,166665, lng:18,6658234}, iconImage:'http://nieodlegla.pl/files/marker.svg', });
                function addMarker_w25_main(props) {var marker = new google.maps.Marker({ position:props.coords, map:map, }); if(props.iconImage){marker.setIcon(props.iconImage);}
                                                  google.maps.event.addListener(marker, "click", function() { document.querySelector('.bg-modal').style.display = 'block';         document.querySelector('#wyczyn25_content').style.display = 'block'; document.querySelector('#wyczyn25_content').style.position = 'fixed';});
                                                  };
                //Marker for pop-up
                addMarker_w25({coords:{lat:50,166665, lng:18,6658234}, iconImage:'http://nieodlegla.pl/files/pin.svg', });
                function addMarker_w25(props) {var marker = new google.maps.Marker({ position:props.coords, map:map_wyczyn25, }); if(props.iconImage){marker.setIcon(props.iconImage);}};
                //----------------------------------------------------------------------------------------------------------------------------------------------------------------------------
</v>
      </c>
      <c r="CA27" s="57" t="s">
        <v>33</v>
      </c>
      <c r="CB27" s="61">
        <f t="shared" si="162"/>
        <v>25</v>
      </c>
      <c r="CC27" s="57" t="s">
        <v>34</v>
      </c>
      <c r="CD27" s="61" t="str">
        <f t="shared" si="163"/>
        <v>25'</v>
      </c>
      <c r="CE27" s="57" t="s">
        <v>35</v>
      </c>
      <c r="CF27" s="58" t="str">
        <f t="shared" si="164"/>
        <v>var map_wyczyn25 = new google.maps.Map(document.getElementById('map_wyczyn25'), optionsFeatPopup);</v>
      </c>
      <c r="CG27" s="2" t="s">
        <v>32</v>
      </c>
      <c r="CH27" s="6">
        <f t="shared" si="37"/>
        <v>25</v>
      </c>
      <c r="CI27" s="2" t="s">
        <v>154</v>
      </c>
      <c r="CJ27" s="9" t="str">
        <f t="shared" si="38"/>
        <v xml:space="preserve">//----------------------------------------------------------------------------------------------------------------------------------------------------------------------------
                //Markers for WYCZYN_25                //Marker for pop-up
                addMarker_w25({coords:{lat:50,166665, lng:18,6658234}, iconImage:'http://nieodlegla.pl/files/pin.svg', });
                function addMarker_w25(props) {var marker = new google.maps.Marker({ position:props.coords, map:map_wyczyn25, }); if(props.iconImage){marker.setIcon(props.iconImage);}};
                //----------------------------------------------------------------------------------------------------------------------------------------------------------------------------
</v>
      </c>
      <c r="CK27" s="2" t="str">
        <f t="shared" si="39"/>
        <v>{
    *@*displayName*@*: *@*#wyczyn25*@*,
    *@*title*@*: *@*Odkryj Amerykę - odwiedź jedną z Ameryk w Polsce*@*,
    *@*contestants*@*: ,
    *@*lat*@*: 50.166665,
    *@*lng*@*: 18.6658234,
    *@*description*@*: *@*</v>
      </c>
      <c r="CL27" s="2" t="str">
        <f t="shared" si="40"/>
        <v>*@*,
    *@*author*@*: *@**@*
  },</v>
      </c>
      <c r="CM27" s="11" t="str">
        <f t="shared" si="41"/>
        <v>{
    *@*displayName*@*: *@*#wyczyn25*@*,
    *@*title*@*: *@*Odkryj Amerykę - odwiedź jedną z Ameryk w Polsce*@*,
    *@*contestants*@*: ,
    *@*lat*@*: 50.166665,
    *@*lng*@*: 18.6658234,
    *@*description*@*: *@*Nie dostałeś wizy? Nic straconego. Poczuj się jak Krzysztof Kolumb czy Leif Eriksson i odkryj Amerykę w Polsce. Jest ich kilka, w tym Ameryka Wschodnia. Szukasz mniejszej przygody? Ameryczka w kujawsko-pomorskim jest w sam raz dla ciebie. *@*,
    *@*author*@*: *@**@*
  },</v>
      </c>
    </row>
    <row r="28" spans="1:91" s="36" customFormat="1" ht="54" customHeight="1" thickBot="1" x14ac:dyDescent="0.3">
      <c r="A28" s="35">
        <v>26</v>
      </c>
      <c r="E28" s="43" t="s">
        <v>89</v>
      </c>
      <c r="F28" s="43"/>
      <c r="G28" s="36" t="s">
        <v>90</v>
      </c>
      <c r="I28" s="35" t="s">
        <v>7</v>
      </c>
      <c r="J28" s="62">
        <f t="shared" si="129"/>
        <v>26</v>
      </c>
      <c r="K28" s="63" t="s">
        <v>9</v>
      </c>
      <c r="L28" s="64">
        <f t="shared" si="130"/>
        <v>26</v>
      </c>
      <c r="M28" s="65" t="s">
        <v>10</v>
      </c>
      <c r="N28" s="62">
        <f t="shared" si="131"/>
        <v>26</v>
      </c>
      <c r="O28" s="63" t="s">
        <v>11</v>
      </c>
      <c r="P28" s="62" t="str">
        <f t="shared" si="132"/>
        <v xml:space="preserve">Złóż kwiaty pod pomnikiem przyrody w twoim powiecie </v>
      </c>
      <c r="Q28" s="65" t="s">
        <v>48</v>
      </c>
      <c r="R28" s="63" t="s">
        <v>37</v>
      </c>
      <c r="S28" s="64">
        <f t="shared" si="133"/>
        <v>26</v>
      </c>
      <c r="T28" s="65" t="s">
        <v>38</v>
      </c>
      <c r="U28" s="62">
        <f t="shared" si="134"/>
        <v>26</v>
      </c>
      <c r="V28" s="63" t="s">
        <v>12</v>
      </c>
      <c r="W28" s="62">
        <f t="shared" si="135"/>
        <v>26</v>
      </c>
      <c r="X28" s="63" t="s">
        <v>13</v>
      </c>
      <c r="Y28" s="62" t="str">
        <f t="shared" si="136"/>
        <v xml:space="preserve">Złóż kwiaty pod pomnikiem przyrody w twoim powiecie </v>
      </c>
      <c r="Z28" s="63" t="s">
        <v>49</v>
      </c>
      <c r="AA28" s="62" t="str">
        <f t="shared" si="137"/>
        <v xml:space="preserve">Przygotuj wiązankę sezonowych kwiatów polnych lub ogrodowych, złóż ją pod dowolnym pomnikiem przyrody w twoim powiecie, a następnie spędź w jego cieniu przyjemną chwilę w ciszy. </v>
      </c>
      <c r="AB28" s="63" t="s">
        <v>14</v>
      </c>
      <c r="AC28" s="62">
        <f t="shared" si="138"/>
        <v>26</v>
      </c>
      <c r="AD28" s="54" t="s">
        <v>308</v>
      </c>
      <c r="AE28" s="62">
        <f t="shared" si="139"/>
        <v>26</v>
      </c>
      <c r="AF28" s="63" t="s">
        <v>15</v>
      </c>
      <c r="AG28" s="62">
        <f t="shared" si="140"/>
        <v>26</v>
      </c>
      <c r="AH28" s="66" t="s">
        <v>8</v>
      </c>
      <c r="AI28" s="74" t="str">
        <f t="shared" si="12"/>
        <v>&lt;!---WYCZYN_26_main--&gt;                    
                    &lt;div class=*@*feat-box*@* id=*@*wyczyn26*@* &gt;
                        &lt;p class=*@*feat-number*@*&gt;#wyczyn26&lt;/p&gt;
                        &lt;h3 class=*@*feat-title*@*&gt;Złóż kwiaty pod pomnikiem przyrody w twoim powiecie &lt;/h3&gt;
                        &lt;p class=*@*feat-counter*@*&gt; 0 osób wzięło udział&lt;/p&gt;
                    &lt;/div&gt;
    &lt;!--feat pop-up code-----WYCZYN_26_---------------------------------------------------------------------------------&gt;
                    &lt;div class=*@*feat-content*@* id=*@*wyczyn26_content*@*&gt;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class=*@*feat-number*@*&gt;#wyczyn26&lt;/p&gt;
                                &lt;h2 class=*@*feat-title*@*&gt;Złóż kwiaty pod pomnikiem przyrody w twoim powiecie &lt;/h2&gt;
                                &lt;p class=*@*feat-counter*@*&gt; 0 osób wzięło udział&lt;/p&gt;
                                &lt;p class=*@*feat-description*@*&gt;Przygotuj wiązankę sezonowych kwiatów polnych lub ogrodowych, złóż ją pod dowolnym pomnikiem przyrody w twoim powiecie, a następnie spędź w jego cieniu przyjemną chwilę w ciszy. &lt;/p&gt;
                            &lt;/div&gt;
                            &lt;div class=*@*feat-map-block*@*&gt;
                                &lt;div id=*@*map_wyczyn26*@*&gt;&lt;/div&gt;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WYCZYN_26_main--&gt;</v>
      </c>
      <c r="AJ28" s="67" t="str">
        <f t="shared" si="141"/>
        <v xml:space="preserve">                    
    &lt;!--feat pop-up code-----WYCZYN_26_---------------------------------------------------------------------------------&gt;
                    &lt;div class=*@*feat-content*@* id=*@*wyczyn26_content*@*&gt;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class=*@*feat-number*@*&gt;#wyczyn26&lt;/p&gt;
                                &lt;h2 class=*@*feat-title*@*&gt;Złóż kwiaty pod pomnikiem przyrody w twoim powiecie &lt;/h2&gt;
                                &lt;p class=*@*feat-counter*@*&gt; 0 osób wzięło udział&lt;/p&gt;
                                &lt;p class=*@*feat-description*@*&gt;Przygotuj wiązankę sezonowych kwiatów polnych lub ogrodowych, złóż ją pod dowolnym pomnikiem przyrody w twoim powiecie, a następnie spędź w jego cieniu przyjemną chwilę w ciszy. &lt;/p&gt;
                            &lt;/div&gt;
                            &lt;div class=*@*feat-map-block*@*&gt;
                                &lt;div id=*@*map_wyczyn26*@*&gt;&lt;/div&gt;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WYCZYN_26_main--&gt;</v>
      </c>
      <c r="AK28" s="68" t="str">
        <f t="shared" si="142"/>
        <v>#wyczyn26_content,</v>
      </c>
      <c r="AL28" s="68" t="str">
        <f t="shared" si="143"/>
        <v>#map_wyczyn26,</v>
      </c>
      <c r="AM28" s="63" t="s">
        <v>17</v>
      </c>
      <c r="AN28" s="62" t="str">
        <f t="shared" si="144"/>
        <v>26'</v>
      </c>
      <c r="AO28" s="69" t="s">
        <v>18</v>
      </c>
      <c r="AP28" s="62">
        <f t="shared" si="145"/>
        <v>26</v>
      </c>
      <c r="AQ28" s="63" t="s">
        <v>19</v>
      </c>
      <c r="AR28" s="62">
        <f t="shared" si="146"/>
        <v>26</v>
      </c>
      <c r="AS28" s="63" t="s">
        <v>20</v>
      </c>
      <c r="AT28" s="62">
        <f t="shared" si="147"/>
        <v>26</v>
      </c>
      <c r="AU28" s="63" t="s">
        <v>21</v>
      </c>
      <c r="AV28" s="67" t="str">
        <f t="shared" si="148"/>
        <v xml:space="preserve">    $('#wyczyn26').click(function() {
        document.querySelector('.bg-modal').style.display = 'block';
        document.querySelector('#wyczyn26_content').style.display = 'block';
        document.querySelector('#wyczyn26_content').style.position = 'fixed';
    });
    /*Closing the pop-up with feat-description*/
        $('.popup-close-arrow').click(function() {
        document.querySelector('.bg-modal').style.display = 'none';
        document.querySelector('#wyczyn26_content').style.display = 'none';
    });</v>
      </c>
      <c r="AW28" s="63" t="s">
        <v>32</v>
      </c>
      <c r="AX28" s="70">
        <f t="shared" si="149"/>
        <v>26</v>
      </c>
      <c r="AY28" s="63" t="s">
        <v>24</v>
      </c>
      <c r="AZ28" s="70">
        <f t="shared" si="150"/>
        <v>26</v>
      </c>
      <c r="BA28" s="66" t="s">
        <v>25</v>
      </c>
      <c r="BB28" s="70">
        <f t="shared" si="151"/>
        <v>0</v>
      </c>
      <c r="BC28" s="66" t="s">
        <v>26</v>
      </c>
      <c r="BD28" s="70">
        <f t="shared" si="152"/>
        <v>0</v>
      </c>
      <c r="BE28" s="2" t="s">
        <v>182</v>
      </c>
      <c r="BF28" s="70">
        <f t="shared" si="153"/>
        <v>26</v>
      </c>
      <c r="BG28" s="63" t="s">
        <v>27</v>
      </c>
      <c r="BH28" s="70">
        <f t="shared" si="154"/>
        <v>26</v>
      </c>
      <c r="BI28" s="66" t="s">
        <v>28</v>
      </c>
      <c r="BJ28" s="70">
        <f t="shared" si="155"/>
        <v>26</v>
      </c>
      <c r="BK28" s="63" t="s">
        <v>29</v>
      </c>
      <c r="BL28" s="70">
        <f t="shared" si="156"/>
        <v>26</v>
      </c>
      <c r="BM28" s="63" t="s">
        <v>50</v>
      </c>
      <c r="BN28" s="63">
        <f t="shared" si="157"/>
        <v>0</v>
      </c>
      <c r="BO28" s="63" t="s">
        <v>26</v>
      </c>
      <c r="BP28" s="63">
        <f t="shared" si="158"/>
        <v>0</v>
      </c>
      <c r="BQ28" s="2" t="s">
        <v>181</v>
      </c>
      <c r="BR28" s="70">
        <f t="shared" si="159"/>
        <v>26</v>
      </c>
      <c r="BS28" s="66" t="s">
        <v>30</v>
      </c>
      <c r="BT28" s="70">
        <f t="shared" si="160"/>
        <v>26</v>
      </c>
      <c r="BU28" s="63" t="s">
        <v>31</v>
      </c>
      <c r="BV28" s="70"/>
      <c r="BW28" s="66"/>
      <c r="BX28" s="70"/>
      <c r="BY28" s="66"/>
      <c r="BZ28" s="67" t="str">
        <f t="shared" si="161"/>
        <v xml:space="preserve">//----------------------------------------------------------------------------------------------------------------------------------------------------------------------------
                //Markers for WYCZYN_26
                //marker for main page
                addMarker_w26_main({coords:{lat:0, lng:0}, iconImage:'http://nieodlegla.pl/files/marker.svg', });
                function addMarker_w26_main(props) {var marker = new google.maps.Marker({ position:props.coords, map:map, }); if(props.iconImage){marker.setIcon(props.iconImage);}
                                                  google.maps.event.addListener(marker, "click", function() { document.querySelector('.bg-modal').style.display = 'block';         document.querySelector('#wyczyn26_content').style.display = 'block'; document.querySelector('#wyczyn26_content').style.position = 'fixed';});
                                                  };
                //Marker for pop-up
                addMarker_w26({coords:{lat:0, lng:0}, iconImage:'http://nieodlegla.pl/files/pin.svg', });
                function addMarker_w26(props) {var marker = new google.maps.Marker({ position:props.coords, map:map_wyczyn26, }); if(props.iconImage){marker.setIcon(props.iconImage);}};
                //----------------------------------------------------------------------------------------------------------------------------------------------------------------------------
</v>
      </c>
      <c r="CA28" s="66" t="s">
        <v>33</v>
      </c>
      <c r="CB28" s="70">
        <f t="shared" si="162"/>
        <v>26</v>
      </c>
      <c r="CC28" s="66" t="s">
        <v>34</v>
      </c>
      <c r="CD28" s="70" t="str">
        <f t="shared" si="163"/>
        <v>26'</v>
      </c>
      <c r="CE28" s="66" t="s">
        <v>35</v>
      </c>
      <c r="CF28" s="67" t="str">
        <f t="shared" si="164"/>
        <v>var map_wyczyn26 = new google.maps.Map(document.getElementById('map_wyczyn26'), optionsFeatPopup);</v>
      </c>
      <c r="CG28" s="37" t="s">
        <v>32</v>
      </c>
      <c r="CH28" s="38">
        <f t="shared" si="37"/>
        <v>26</v>
      </c>
      <c r="CI28" s="37" t="s">
        <v>154</v>
      </c>
      <c r="CJ28" s="39" t="str">
        <f t="shared" si="38"/>
        <v xml:space="preserve">//----------------------------------------------------------------------------------------------------------------------------------------------------------------------------
                //Markers for WYCZYN_26                //Marker for pop-up
                addMarker_w26({coords:{lat:0, lng:0}, iconImage:'http://nieodlegla.pl/files/pin.svg', });
                function addMarker_w26(props) {var marker = new google.maps.Marker({ position:props.coords, map:map_wyczyn26, }); if(props.iconImage){marker.setIcon(props.iconImage);}};
                //----------------------------------------------------------------------------------------------------------------------------------------------------------------------------
</v>
      </c>
      <c r="CK28" s="2" t="str">
        <f t="shared" si="39"/>
        <v>{
    *@*displayName*@*: *@*#wyczyn26*@*,
    *@*title*@*: *@*Złóż kwiaty pod pomnikiem przyrody w twoim powiecie *@*,
    *@*contestants*@*: ,
    *@*lat*@*: ,
    *@*lng*@*: ,
    *@*description*@*: *@*</v>
      </c>
      <c r="CL28" s="2" t="str">
        <f t="shared" si="40"/>
        <v>*@*,
    *@*author*@*: *@**@*
  },</v>
      </c>
      <c r="CM28" s="11" t="str">
        <f t="shared" si="41"/>
        <v>{
    *@*displayName*@*: *@*#wyczyn26*@*,
    *@*title*@*: *@*Złóż kwiaty pod pomnikiem przyrody w twoim powiecie *@*,
    *@*contestants*@*: ,
    *@*lat*@*: ,
    *@*lng*@*: ,
    *@*description*@*: *@*Przygotuj wiązankę sezonowych kwiatów polnych lub ogrodowych, złóż ją pod dowolnym pomnikiem przyrody w twoim powiecie, a następnie spędź w jego cieniu przyjemną chwilę w ciszy. *@*,
    *@*author*@*: *@**@*
  },</v>
      </c>
    </row>
    <row r="29" spans="1:91" s="36" customFormat="1" ht="54" customHeight="1" thickBot="1" x14ac:dyDescent="0.3">
      <c r="A29" s="35">
        <v>27</v>
      </c>
      <c r="E29" s="43" t="s">
        <v>91</v>
      </c>
      <c r="F29" s="43"/>
      <c r="G29" s="36" t="s">
        <v>92</v>
      </c>
      <c r="I29" s="35" t="s">
        <v>7</v>
      </c>
      <c r="J29" s="62">
        <f t="shared" si="129"/>
        <v>27</v>
      </c>
      <c r="K29" s="63" t="s">
        <v>9</v>
      </c>
      <c r="L29" s="64">
        <f t="shared" si="130"/>
        <v>27</v>
      </c>
      <c r="M29" s="65" t="s">
        <v>10</v>
      </c>
      <c r="N29" s="62">
        <f t="shared" si="131"/>
        <v>27</v>
      </c>
      <c r="O29" s="63" t="s">
        <v>11</v>
      </c>
      <c r="P29" s="62" t="str">
        <f t="shared" si="132"/>
        <v>Znajdź wyspę na rzece w swojej okolicy i zdobądź ją (uwaga na okresy lęgowe ptaków!)</v>
      </c>
      <c r="Q29" s="65" t="s">
        <v>48</v>
      </c>
      <c r="R29" s="63" t="s">
        <v>37</v>
      </c>
      <c r="S29" s="64">
        <f t="shared" si="133"/>
        <v>27</v>
      </c>
      <c r="T29" s="65" t="s">
        <v>38</v>
      </c>
      <c r="U29" s="62">
        <f t="shared" si="134"/>
        <v>27</v>
      </c>
      <c r="V29" s="63" t="s">
        <v>12</v>
      </c>
      <c r="W29" s="62">
        <f t="shared" si="135"/>
        <v>27</v>
      </c>
      <c r="X29" s="63" t="s">
        <v>13</v>
      </c>
      <c r="Y29" s="62" t="str">
        <f t="shared" si="136"/>
        <v>Znajdź wyspę na rzece w swojej okolicy i zdobądź ją (uwaga na okresy lęgowe ptaków!)</v>
      </c>
      <c r="Z29" s="63" t="s">
        <v>49</v>
      </c>
      <c r="AA29" s="62" t="str">
        <f t="shared" si="137"/>
        <v>Czytałeś Robinsona Kruzoe? Większość wysp na polskich rzekach jest bezludna, możesz więc łatwo poczuć się jak on. Uwaga, nie musisz się obawiać ludożerców, ale bądź ostrożny by nie uszkodzić miejsc w ktorych ptaki składają jaja w okresie lęgowym - wyspy, a zwłaszcza tamtejsze dzikie plaże, to właśnie takie miejsca.</v>
      </c>
      <c r="AB29" s="63" t="s">
        <v>14</v>
      </c>
      <c r="AC29" s="62">
        <f t="shared" si="138"/>
        <v>27</v>
      </c>
      <c r="AD29" s="54" t="s">
        <v>308</v>
      </c>
      <c r="AE29" s="62">
        <f t="shared" si="139"/>
        <v>27</v>
      </c>
      <c r="AF29" s="63" t="s">
        <v>15</v>
      </c>
      <c r="AG29" s="62">
        <f t="shared" si="140"/>
        <v>27</v>
      </c>
      <c r="AH29" s="66" t="s">
        <v>8</v>
      </c>
      <c r="AI29" s="74" t="str">
        <f t="shared" si="12"/>
        <v>&lt;!---WYCZYN_27_main--&gt;                    
                    &lt;div class=*@*feat-box*@* id=*@*wyczyn27*@* &gt;
                        &lt;p class=*@*feat-number*@*&gt;#wyczyn27&lt;/p&gt;
                        &lt;h3 class=*@*feat-title*@*&gt;Znajdź wyspę na rzece w swojej okolicy i zdobądź ją (uwaga na okresy lęgowe ptaków!)&lt;/h3&gt;
                        &lt;p class=*@*feat-counter*@*&gt; 0 osób wzięło udział&lt;/p&gt;
                    &lt;/div&gt;
    &lt;!--feat pop-up code-----WYCZYN_27_---------------------------------------------------------------------------------&gt;
                    &lt;div class=*@*feat-content*@* id=*@*wyczyn27_content*@*&gt;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class=*@*feat-number*@*&gt;#wyczyn27&lt;/p&gt;
                                &lt;h2 class=*@*feat-title*@*&gt;Znajdź wyspę na rzece w swojej okolicy i zdobądź ją (uwaga na okresy lęgowe ptaków!)&lt;/h2&gt;
                                &lt;p class=*@*feat-counter*@*&gt; 0 osób wzięło udział&lt;/p&gt;
                                &lt;p class=*@*feat-description*@*&gt;Czytałeś Robinsona Kruzoe? Większość wysp na polskich rzekach jest bezludna, możesz więc łatwo poczuć się jak on. Uwaga, nie musisz się obawiać ludożerców, ale bądź ostrożny by nie uszkodzić miejsc w ktorych ptaki składają jaja w okresie lęgowym - wyspy, a zwłaszcza tamtejsze dzikie plaże, to właśnie takie miejsca.&lt;/p&gt;
                            &lt;/div&gt;
                            &lt;div class=*@*feat-map-block*@*&gt;
                                &lt;div id=*@*map_wyczyn27*@*&gt;&lt;/div&gt;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WYCZYN_27_main--&gt;</v>
      </c>
      <c r="AJ29" s="67" t="str">
        <f t="shared" si="141"/>
        <v xml:space="preserve">                    
    &lt;!--feat pop-up code-----WYCZYN_27_---------------------------------------------------------------------------------&gt;
                    &lt;div class=*@*feat-content*@* id=*@*wyczyn27_content*@*&gt;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class=*@*feat-number*@*&gt;#wyczyn27&lt;/p&gt;
                                &lt;h2 class=*@*feat-title*@*&gt;Znajdź wyspę na rzece w swojej okolicy i zdobądź ją (uwaga na okresy lęgowe ptaków!)&lt;/h2&gt;
                                &lt;p class=*@*feat-counter*@*&gt; 0 osób wzięło udział&lt;/p&gt;
                                &lt;p class=*@*feat-description*@*&gt;Czytałeś Robinsona Kruzoe? Większość wysp na polskich rzekach jest bezludna, możesz więc łatwo poczuć się jak on. Uwaga, nie musisz się obawiać ludożerców, ale bądź ostrożny by nie uszkodzić miejsc w ktorych ptaki składają jaja w okresie lęgowym - wyspy, a zwłaszcza tamtejsze dzikie plaże, to właśnie takie miejsca.&lt;/p&gt;
                            &lt;/div&gt;
                            &lt;div class=*@*feat-map-block*@*&gt;
                                &lt;div id=*@*map_wyczyn27*@*&gt;&lt;/div&gt;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WYCZYN_27_main--&gt;</v>
      </c>
      <c r="AK29" s="68" t="str">
        <f t="shared" si="142"/>
        <v>#wyczyn27_content,</v>
      </c>
      <c r="AL29" s="68" t="str">
        <f t="shared" si="143"/>
        <v>#map_wyczyn27,</v>
      </c>
      <c r="AM29" s="63" t="s">
        <v>17</v>
      </c>
      <c r="AN29" s="62" t="str">
        <f t="shared" si="144"/>
        <v>27'</v>
      </c>
      <c r="AO29" s="69" t="s">
        <v>18</v>
      </c>
      <c r="AP29" s="62">
        <f t="shared" si="145"/>
        <v>27</v>
      </c>
      <c r="AQ29" s="63" t="s">
        <v>19</v>
      </c>
      <c r="AR29" s="62">
        <f t="shared" si="146"/>
        <v>27</v>
      </c>
      <c r="AS29" s="63" t="s">
        <v>20</v>
      </c>
      <c r="AT29" s="62">
        <f t="shared" si="147"/>
        <v>27</v>
      </c>
      <c r="AU29" s="63" t="s">
        <v>21</v>
      </c>
      <c r="AV29" s="67" t="str">
        <f t="shared" si="148"/>
        <v xml:space="preserve">    $('#wyczyn27').click(function() {
        document.querySelector('.bg-modal').style.display = 'block';
        document.querySelector('#wyczyn27_content').style.display = 'block';
        document.querySelector('#wyczyn27_content').style.position = 'fixed';
    });
    /*Closing the pop-up with feat-description*/
        $('.popup-close-arrow').click(function() {
        document.querySelector('.bg-modal').style.display = 'none';
        document.querySelector('#wyczyn27_content').style.display = 'none';
    });</v>
      </c>
      <c r="AW29" s="63" t="s">
        <v>32</v>
      </c>
      <c r="AX29" s="70">
        <f t="shared" si="149"/>
        <v>27</v>
      </c>
      <c r="AY29" s="63" t="s">
        <v>24</v>
      </c>
      <c r="AZ29" s="70">
        <f t="shared" si="150"/>
        <v>27</v>
      </c>
      <c r="BA29" s="66" t="s">
        <v>25</v>
      </c>
      <c r="BB29" s="70">
        <f t="shared" si="151"/>
        <v>0</v>
      </c>
      <c r="BC29" s="66" t="s">
        <v>26</v>
      </c>
      <c r="BD29" s="70">
        <f t="shared" si="152"/>
        <v>0</v>
      </c>
      <c r="BE29" s="2" t="s">
        <v>182</v>
      </c>
      <c r="BF29" s="70">
        <f t="shared" si="153"/>
        <v>27</v>
      </c>
      <c r="BG29" s="63" t="s">
        <v>27</v>
      </c>
      <c r="BH29" s="70">
        <f t="shared" si="154"/>
        <v>27</v>
      </c>
      <c r="BI29" s="66" t="s">
        <v>28</v>
      </c>
      <c r="BJ29" s="70">
        <f t="shared" si="155"/>
        <v>27</v>
      </c>
      <c r="BK29" s="63" t="s">
        <v>29</v>
      </c>
      <c r="BL29" s="70">
        <f t="shared" si="156"/>
        <v>27</v>
      </c>
      <c r="BM29" s="63" t="s">
        <v>50</v>
      </c>
      <c r="BN29" s="63">
        <f t="shared" si="157"/>
        <v>0</v>
      </c>
      <c r="BO29" s="63" t="s">
        <v>26</v>
      </c>
      <c r="BP29" s="63">
        <f t="shared" si="158"/>
        <v>0</v>
      </c>
      <c r="BQ29" s="2" t="s">
        <v>181</v>
      </c>
      <c r="BR29" s="70">
        <f t="shared" si="159"/>
        <v>27</v>
      </c>
      <c r="BS29" s="66" t="s">
        <v>30</v>
      </c>
      <c r="BT29" s="70">
        <f t="shared" si="160"/>
        <v>27</v>
      </c>
      <c r="BU29" s="63" t="s">
        <v>31</v>
      </c>
      <c r="BV29" s="70"/>
      <c r="BW29" s="66"/>
      <c r="BX29" s="70"/>
      <c r="BY29" s="66"/>
      <c r="BZ29" s="67" t="str">
        <f t="shared" si="161"/>
        <v xml:space="preserve">//----------------------------------------------------------------------------------------------------------------------------------------------------------------------------
                //Markers for WYCZYN_27
                //marker for main page
                addMarker_w27_main({coords:{lat:0, lng:0}, iconImage:'http://nieodlegla.pl/files/marker.svg', });
                function addMarker_w27_main(props) {var marker = new google.maps.Marker({ position:props.coords, map:map, }); if(props.iconImage){marker.setIcon(props.iconImage);}
                                                  google.maps.event.addListener(marker, "click", function() { document.querySelector('.bg-modal').style.display = 'block';         document.querySelector('#wyczyn27_content').style.display = 'block'; document.querySelector('#wyczyn27_content').style.position = 'fixed';});
                                                  };
                //Marker for pop-up
                addMarker_w27({coords:{lat:0, lng:0}, iconImage:'http://nieodlegla.pl/files/pin.svg', });
                function addMarker_w27(props) {var marker = new google.maps.Marker({ position:props.coords, map:map_wyczyn27, }); if(props.iconImage){marker.setIcon(props.iconImage);}};
                //----------------------------------------------------------------------------------------------------------------------------------------------------------------------------
</v>
      </c>
      <c r="CA29" s="66" t="s">
        <v>33</v>
      </c>
      <c r="CB29" s="70">
        <f t="shared" si="162"/>
        <v>27</v>
      </c>
      <c r="CC29" s="66" t="s">
        <v>34</v>
      </c>
      <c r="CD29" s="70" t="str">
        <f t="shared" si="163"/>
        <v>27'</v>
      </c>
      <c r="CE29" s="66" t="s">
        <v>35</v>
      </c>
      <c r="CF29" s="67" t="str">
        <f t="shared" si="164"/>
        <v>var map_wyczyn27 = new google.maps.Map(document.getElementById('map_wyczyn27'), optionsFeatPopup);</v>
      </c>
      <c r="CG29" s="37" t="s">
        <v>32</v>
      </c>
      <c r="CH29" s="38">
        <f t="shared" si="37"/>
        <v>27</v>
      </c>
      <c r="CI29" s="37" t="s">
        <v>154</v>
      </c>
      <c r="CJ29" s="39" t="str">
        <f t="shared" si="38"/>
        <v xml:space="preserve">//----------------------------------------------------------------------------------------------------------------------------------------------------------------------------
                //Markers for WYCZYN_27                //Marker for pop-up
                addMarker_w27({coords:{lat:0, lng:0}, iconImage:'http://nieodlegla.pl/files/pin.svg', });
                function addMarker_w27(props) {var marker = new google.maps.Marker({ position:props.coords, map:map_wyczyn27, }); if(props.iconImage){marker.setIcon(props.iconImage);}};
                //----------------------------------------------------------------------------------------------------------------------------------------------------------------------------
</v>
      </c>
      <c r="CK29" s="2" t="str">
        <f t="shared" si="39"/>
        <v>{
    *@*displayName*@*: *@*#wyczyn27*@*,
    *@*title*@*: *@*Znajdź wyspę na rzece w swojej okolicy i zdobądź ją (uwaga na okresy lęgowe ptaków!)*@*,
    *@*contestants*@*: ,
    *@*lat*@*: ,
    *@*lng*@*: ,
    *@*description*@*: *@*</v>
      </c>
      <c r="CL29" s="2" t="str">
        <f t="shared" si="40"/>
        <v>*@*,
    *@*author*@*: *@**@*
  },</v>
      </c>
      <c r="CM29" s="11" t="str">
        <f t="shared" si="41"/>
        <v>{
    *@*displayName*@*: *@*#wyczyn27*@*,
    *@*title*@*: *@*Znajdź wyspę na rzece w swojej okolicy i zdobądź ją (uwaga na okresy lęgowe ptaków!)*@*,
    *@*contestants*@*: ,
    *@*lat*@*: ,
    *@*lng*@*: ,
    *@*description*@*: *@*Czytałeś Robinsona Kruzoe? Większość wysp na polskich rzekach jest bezludna, możesz więc łatwo poczuć się jak on. Uwaga, nie musisz się obawiać ludożerców, ale bądź ostrożny by nie uszkodzić miejsc w ktorych ptaki składają jaja w okresie lęgowym - wyspy, a zwłaszcza tamtejsze dzikie plaże, to właśnie takie miejsca.*@*,
    *@*author*@*: *@**@*
  },</v>
      </c>
    </row>
    <row r="30" spans="1:91" s="18" customFormat="1" ht="54" customHeight="1" thickBot="1" x14ac:dyDescent="0.3">
      <c r="A30" s="34">
        <v>28</v>
      </c>
      <c r="B30" s="18" t="s">
        <v>93</v>
      </c>
      <c r="C30" s="18">
        <v>53.515682300000002</v>
      </c>
      <c r="D30" s="18">
        <v>18.1107251</v>
      </c>
      <c r="E30" s="18" t="s">
        <v>94</v>
      </c>
      <c r="G30" s="1" t="s">
        <v>95</v>
      </c>
      <c r="H30" s="1"/>
      <c r="I30" s="52" t="s">
        <v>7</v>
      </c>
      <c r="J30" s="53">
        <f t="shared" si="129"/>
        <v>28</v>
      </c>
      <c r="K30" s="54" t="s">
        <v>9</v>
      </c>
      <c r="L30" s="55">
        <f t="shared" si="130"/>
        <v>28</v>
      </c>
      <c r="M30" s="56" t="s">
        <v>10</v>
      </c>
      <c r="N30" s="53">
        <f t="shared" si="131"/>
        <v>28</v>
      </c>
      <c r="O30" s="54" t="s">
        <v>11</v>
      </c>
      <c r="P30" s="53" t="str">
        <f t="shared" si="132"/>
        <v>Odwiedź najstarszy rezerwat przyrody</v>
      </c>
      <c r="Q30" s="56" t="s">
        <v>48</v>
      </c>
      <c r="R30" s="54" t="s">
        <v>37</v>
      </c>
      <c r="S30" s="55">
        <f t="shared" si="133"/>
        <v>28</v>
      </c>
      <c r="T30" s="56" t="s">
        <v>38</v>
      </c>
      <c r="U30" s="53">
        <f t="shared" si="134"/>
        <v>28</v>
      </c>
      <c r="V30" s="54" t="s">
        <v>12</v>
      </c>
      <c r="W30" s="53">
        <f t="shared" si="135"/>
        <v>28</v>
      </c>
      <c r="X30" s="54" t="s">
        <v>13</v>
      </c>
      <c r="Y30" s="53" t="str">
        <f t="shared" si="136"/>
        <v>Odwiedź najstarszy rezerwat przyrody</v>
      </c>
      <c r="Z30" s="54" t="s">
        <v>49</v>
      </c>
      <c r="AA30" s="53" t="str">
        <f t="shared" si="137"/>
        <v xml:space="preserve">Ochrona polskiej przyrody zaczęła się na długo przed odzyskaniem niepodległości. Dowód? Rezerwat “Cisy Staropolskie” w Wierzchlesie, najstarszy rezerwat w Polsce (1827 r.) i drugi pod tym względem w Europie. Odwiedź go i zrób sobie zdjęcie przy którymś z drzew. </v>
      </c>
      <c r="AB30" s="54" t="s">
        <v>14</v>
      </c>
      <c r="AC30" s="53">
        <f t="shared" si="138"/>
        <v>28</v>
      </c>
      <c r="AD30" s="54" t="s">
        <v>308</v>
      </c>
      <c r="AE30" s="53">
        <f t="shared" si="139"/>
        <v>28</v>
      </c>
      <c r="AF30" s="54" t="s">
        <v>15</v>
      </c>
      <c r="AG30" s="53">
        <f t="shared" si="140"/>
        <v>28</v>
      </c>
      <c r="AH30" s="57" t="s">
        <v>8</v>
      </c>
      <c r="AI30" s="74" t="str">
        <f t="shared" si="12"/>
        <v>&lt;!---WYCZYN_28_main--&gt;                    
                    &lt;div class=*@*feat-box*@* id=*@*wyczyn28*@* &gt;
                        &lt;p class=*@*feat-number*@*&gt;#wyczyn28&lt;/p&gt;
                        &lt;h3 class=*@*feat-title*@*&gt;Odwiedź najstarszy rezerwat przyrody&lt;/h3&gt;
                        &lt;p class=*@*feat-counter*@*&gt; 0 osób wzięło udział&lt;/p&gt;
                    &lt;/div&gt;
    &lt;!--feat pop-up code-----WYCZYN_28_---------------------------------------------------------------------------------&gt;
                    &lt;div class=*@*feat-content*@* id=*@*wyczyn28_content*@*&gt;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class=*@*feat-number*@*&gt;#wyczyn28&lt;/p&gt;
                                &lt;h2 class=*@*feat-title*@*&gt;Odwiedź najstarszy rezerwat przyrody&lt;/h2&gt;
                                &lt;p class=*@*feat-counter*@*&gt; 0 osób wzięło udział&lt;/p&gt;
                                &lt;p class=*@*feat-description*@*&gt;Ochrona polskiej przyrody zaczęła się na długo przed odzyskaniem niepodległości. Dowód? Rezerwat “Cisy Staropolskie” w Wierzchlesie, najstarszy rezerwat w Polsce (1827 r.) i drugi pod tym względem w Europie. Odwiedź go i zrób sobie zdjęcie przy którymś z drzew. &lt;/p&gt;
                            &lt;/div&gt;
                            &lt;div class=*@*feat-map-block*@*&gt;
                                &lt;div id=*@*map_wyczyn28*@*&gt;&lt;/div&gt;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WYCZYN_28_main--&gt;</v>
      </c>
      <c r="AJ30" s="58" t="str">
        <f t="shared" si="141"/>
        <v xml:space="preserve">                    
    &lt;!--feat pop-up code-----WYCZYN_28_---------------------------------------------------------------------------------&gt;
                    &lt;div class=*@*feat-content*@* id=*@*wyczyn28_content*@*&gt;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class=*@*feat-number*@*&gt;#wyczyn28&lt;/p&gt;
                                &lt;h2 class=*@*feat-title*@*&gt;Odwiedź najstarszy rezerwat przyrody&lt;/h2&gt;
                                &lt;p class=*@*feat-counter*@*&gt; 0 osób wzięło udział&lt;/p&gt;
                                &lt;p class=*@*feat-description*@*&gt;Ochrona polskiej przyrody zaczęła się na długo przed odzyskaniem niepodległości. Dowód? Rezerwat “Cisy Staropolskie” w Wierzchlesie, najstarszy rezerwat w Polsce (1827 r.) i drugi pod tym względem w Europie. Odwiedź go i zrób sobie zdjęcie przy którymś z drzew. &lt;/p&gt;
                            &lt;/div&gt;
                            &lt;div class=*@*feat-map-block*@*&gt;
                                &lt;div id=*@*map_wyczyn28*@*&gt;&lt;/div&gt;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WYCZYN_28_main--&gt;</v>
      </c>
      <c r="AK30" s="59" t="str">
        <f t="shared" si="142"/>
        <v>#wyczyn28_content,</v>
      </c>
      <c r="AL30" s="59" t="str">
        <f t="shared" si="143"/>
        <v>#map_wyczyn28,</v>
      </c>
      <c r="AM30" s="54" t="s">
        <v>17</v>
      </c>
      <c r="AN30" s="53" t="str">
        <f t="shared" si="144"/>
        <v>28'</v>
      </c>
      <c r="AO30" s="60" t="s">
        <v>18</v>
      </c>
      <c r="AP30" s="53">
        <f t="shared" si="145"/>
        <v>28</v>
      </c>
      <c r="AQ30" s="54" t="s">
        <v>19</v>
      </c>
      <c r="AR30" s="53">
        <f t="shared" si="146"/>
        <v>28</v>
      </c>
      <c r="AS30" s="54" t="s">
        <v>20</v>
      </c>
      <c r="AT30" s="53">
        <f t="shared" si="147"/>
        <v>28</v>
      </c>
      <c r="AU30" s="54" t="s">
        <v>21</v>
      </c>
      <c r="AV30" s="58" t="str">
        <f t="shared" si="148"/>
        <v xml:space="preserve">    $('#wyczyn28').click(function() {
        document.querySelector('.bg-modal').style.display = 'block';
        document.querySelector('#wyczyn28_content').style.display = 'block';
        document.querySelector('#wyczyn28_content').style.position = 'fixed';
    });
    /*Closing the pop-up with feat-description*/
        $('.popup-close-arrow').click(function() {
        document.querySelector('.bg-modal').style.display = 'none';
        document.querySelector('#wyczyn28_content').style.display = 'none';
    });</v>
      </c>
      <c r="AW30" s="54" t="s">
        <v>32</v>
      </c>
      <c r="AX30" s="61">
        <f t="shared" si="149"/>
        <v>28</v>
      </c>
      <c r="AY30" s="54" t="s">
        <v>24</v>
      </c>
      <c r="AZ30" s="61">
        <f t="shared" si="150"/>
        <v>28</v>
      </c>
      <c r="BA30" s="57" t="s">
        <v>25</v>
      </c>
      <c r="BB30" s="61">
        <f t="shared" si="151"/>
        <v>53.515682300000002</v>
      </c>
      <c r="BC30" s="57" t="s">
        <v>26</v>
      </c>
      <c r="BD30" s="61">
        <f t="shared" si="152"/>
        <v>18.1107251</v>
      </c>
      <c r="BE30" s="2" t="s">
        <v>182</v>
      </c>
      <c r="BF30" s="61">
        <f t="shared" si="153"/>
        <v>28</v>
      </c>
      <c r="BG30" s="54" t="s">
        <v>27</v>
      </c>
      <c r="BH30" s="61">
        <f t="shared" si="154"/>
        <v>28</v>
      </c>
      <c r="BI30" s="57" t="s">
        <v>28</v>
      </c>
      <c r="BJ30" s="61">
        <f t="shared" si="155"/>
        <v>28</v>
      </c>
      <c r="BK30" s="54" t="s">
        <v>29</v>
      </c>
      <c r="BL30" s="61">
        <f t="shared" si="156"/>
        <v>28</v>
      </c>
      <c r="BM30" s="54" t="s">
        <v>50</v>
      </c>
      <c r="BN30" s="54">
        <f t="shared" si="157"/>
        <v>53.515682300000002</v>
      </c>
      <c r="BO30" s="54" t="s">
        <v>26</v>
      </c>
      <c r="BP30" s="54">
        <f t="shared" si="158"/>
        <v>18.1107251</v>
      </c>
      <c r="BQ30" s="2" t="s">
        <v>181</v>
      </c>
      <c r="BR30" s="61">
        <f t="shared" si="159"/>
        <v>28</v>
      </c>
      <c r="BS30" s="57" t="s">
        <v>30</v>
      </c>
      <c r="BT30" s="61">
        <f t="shared" si="160"/>
        <v>28</v>
      </c>
      <c r="BU30" s="54" t="s">
        <v>31</v>
      </c>
      <c r="BV30" s="61"/>
      <c r="BW30" s="57"/>
      <c r="BX30" s="61"/>
      <c r="BY30" s="57"/>
      <c r="BZ30" s="58" t="str">
        <f t="shared" si="161"/>
        <v xml:space="preserve">//----------------------------------------------------------------------------------------------------------------------------------------------------------------------------
                //Markers for WYCZYN_28
                //marker for main page
                addMarker_w28_main({coords:{lat:53,5156823, lng:18,1107251}, iconImage:'http://nieodlegla.pl/files/marker.svg', });
                function addMarker_w28_main(props) {var marker = new google.maps.Marker({ position:props.coords, map:map, }); if(props.iconImage){marker.setIcon(props.iconImage);}
                                                  google.maps.event.addListener(marker, "click", function() { document.querySelector('.bg-modal').style.display = 'block';         document.querySelector('#wyczyn28_content').style.display = 'block'; document.querySelector('#wyczyn28_content').style.position = 'fixed';});
                                                  };
                //Marker for pop-up
                addMarker_w28({coords:{lat:53,5156823, lng:18,1107251}, iconImage:'http://nieodlegla.pl/files/pin.svg', });
                function addMarker_w28(props) {var marker = new google.maps.Marker({ position:props.coords, map:map_wyczyn28, }); if(props.iconImage){marker.setIcon(props.iconImage);}};
                //----------------------------------------------------------------------------------------------------------------------------------------------------------------------------
</v>
      </c>
      <c r="CA30" s="57" t="s">
        <v>33</v>
      </c>
      <c r="CB30" s="61">
        <f t="shared" si="162"/>
        <v>28</v>
      </c>
      <c r="CC30" s="57" t="s">
        <v>34</v>
      </c>
      <c r="CD30" s="61" t="str">
        <f t="shared" si="163"/>
        <v>28'</v>
      </c>
      <c r="CE30" s="57" t="s">
        <v>35</v>
      </c>
      <c r="CF30" s="58" t="str">
        <f t="shared" si="164"/>
        <v>var map_wyczyn28 = new google.maps.Map(document.getElementById('map_wyczyn28'), optionsFeatPopup);</v>
      </c>
      <c r="CG30" s="2" t="s">
        <v>32</v>
      </c>
      <c r="CH30" s="6">
        <f t="shared" si="37"/>
        <v>28</v>
      </c>
      <c r="CI30" s="2" t="s">
        <v>154</v>
      </c>
      <c r="CJ30" s="9" t="str">
        <f t="shared" si="38"/>
        <v xml:space="preserve">//----------------------------------------------------------------------------------------------------------------------------------------------------------------------------
                //Markers for WYCZYN_28                //Marker for pop-up
                addMarker_w28({coords:{lat:53,5156823, lng:18,1107251}, iconImage:'http://nieodlegla.pl/files/pin.svg', });
                function addMarker_w28(props) {var marker = new google.maps.Marker({ position:props.coords, map:map_wyczyn28, }); if(props.iconImage){marker.setIcon(props.iconImage);}};
                //----------------------------------------------------------------------------------------------------------------------------------------------------------------------------
</v>
      </c>
      <c r="CK30" s="2" t="str">
        <f t="shared" si="39"/>
        <v>{
    *@*displayName*@*: *@*#wyczyn28*@*,
    *@*title*@*: *@*Odwiedź najstarszy rezerwat przyrody*@*,
    *@*contestants*@*: ,
    *@*lat*@*: 53.5156823,
    *@*lng*@*: 18.1107251,
    *@*description*@*: *@*</v>
      </c>
      <c r="CL30" s="2" t="str">
        <f t="shared" si="40"/>
        <v>*@*,
    *@*author*@*: *@**@*
  },</v>
      </c>
      <c r="CM30" s="11" t="str">
        <f t="shared" si="41"/>
        <v>{
    *@*displayName*@*: *@*#wyczyn28*@*,
    *@*title*@*: *@*Odwiedź najstarszy rezerwat przyrody*@*,
    *@*contestants*@*: ,
    *@*lat*@*: 53.5156823,
    *@*lng*@*: 18.1107251,
    *@*description*@*: *@*Ochrona polskiej przyrody zaczęła się na długo przed odzyskaniem niepodległości. Dowód? Rezerwat “Cisy Staropolskie” w Wierzchlesie, najstarszy rezerwat w Polsce (1827 r.) i drugi pod tym względem w Europie. Odwiedź go i zrób sobie zdjęcie przy którymś z drzew. *@*,
    *@*author*@*: *@**@*
  },</v>
      </c>
    </row>
    <row r="31" spans="1:91" ht="54" customHeight="1" thickBot="1" x14ac:dyDescent="0.3">
      <c r="A31" s="34">
        <v>29</v>
      </c>
      <c r="B31" s="3" t="s">
        <v>96</v>
      </c>
      <c r="C31" s="3">
        <v>51.435355100000002</v>
      </c>
      <c r="D31" s="3">
        <v>17.246420199999999</v>
      </c>
      <c r="E31" s="45" t="s">
        <v>97</v>
      </c>
      <c r="F31" s="45"/>
      <c r="G31" s="3" t="s">
        <v>162</v>
      </c>
      <c r="I31" s="52" t="s">
        <v>7</v>
      </c>
      <c r="J31" s="53">
        <f t="shared" si="129"/>
        <v>29</v>
      </c>
      <c r="K31" s="54" t="s">
        <v>9</v>
      </c>
      <c r="L31" s="55">
        <f t="shared" si="130"/>
        <v>29</v>
      </c>
      <c r="M31" s="56" t="s">
        <v>10</v>
      </c>
      <c r="N31" s="53">
        <f t="shared" si="131"/>
        <v>29</v>
      </c>
      <c r="O31" s="54" t="s">
        <v>11</v>
      </c>
      <c r="P31" s="53" t="str">
        <f t="shared" si="132"/>
        <v>Odwiedź największy rezerwat przyrody</v>
      </c>
      <c r="Q31" s="56" t="s">
        <v>48</v>
      </c>
      <c r="R31" s="54" t="s">
        <v>37</v>
      </c>
      <c r="S31" s="55">
        <f t="shared" si="133"/>
        <v>29</v>
      </c>
      <c r="T31" s="56" t="s">
        <v>38</v>
      </c>
      <c r="U31" s="53">
        <f t="shared" si="134"/>
        <v>29</v>
      </c>
      <c r="V31" s="54" t="s">
        <v>12</v>
      </c>
      <c r="W31" s="53">
        <f t="shared" si="135"/>
        <v>29</v>
      </c>
      <c r="X31" s="54" t="s">
        <v>13</v>
      </c>
      <c r="Y31" s="53" t="str">
        <f t="shared" si="136"/>
        <v>Odwiedź największy rezerwat przyrody</v>
      </c>
      <c r="Z31" s="54" t="s">
        <v>49</v>
      </c>
      <c r="AA31" s="53" t="str">
        <f t="shared" si="137"/>
        <v>Wyobraź sobie rozlewiska wodne upstrzone kępami bujnej zieleni. Delta Dunaju? Ujście Amazonki? Nie - to Dolina Baryczy, największy polski rezerwat przyrody. Dodatkowo spróbuj skompletować zdjęcia przynajmniej 10 z 30 kolorowych karpi &lt;a href="http://kolorowyszlakkarpia.barycz.pl/"&gt;Link&lt;/a&gt;</v>
      </c>
      <c r="AB31" s="54" t="s">
        <v>14</v>
      </c>
      <c r="AC31" s="53">
        <f t="shared" si="138"/>
        <v>29</v>
      </c>
      <c r="AD31" s="54" t="s">
        <v>308</v>
      </c>
      <c r="AE31" s="53">
        <f t="shared" si="139"/>
        <v>29</v>
      </c>
      <c r="AF31" s="54" t="s">
        <v>15</v>
      </c>
      <c r="AG31" s="53">
        <f t="shared" si="140"/>
        <v>29</v>
      </c>
      <c r="AH31" s="57" t="s">
        <v>8</v>
      </c>
      <c r="AI31" s="74" t="str">
        <f t="shared" si="12"/>
        <v>&lt;!---WYCZYN_29_main--&gt;                    
                    &lt;div class=*@*feat-box*@* id=*@*wyczyn29*@* &gt;
                        &lt;p class=*@*feat-number*@*&gt;#wyczyn29&lt;/p&gt;
                        &lt;h3 class=*@*feat-title*@*&gt;Odwiedź największy rezerwat przyrody&lt;/h3&gt;
                        &lt;p class=*@*feat-counter*@*&gt; 0 osób wzięło udział&lt;/p&gt;
                    &lt;/div&gt;
    &lt;!--feat pop-up code-----WYCZYN_29_---------------------------------------------------------------------------------&gt;
                    &lt;div class=*@*feat-content*@* id=*@*wyczyn29_content*@*&gt;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class=*@*feat-number*@*&gt;#wyczyn29&lt;/p&gt;
                                &lt;h2 class=*@*feat-title*@*&gt;Odwiedź największy rezerwat przyrody&lt;/h2&gt;
                                &lt;p class=*@*feat-counter*@*&gt; 0 osób wzięło udział&lt;/p&gt;
                                &lt;p class=*@*feat-description*@*&gt;Wyobraź sobie rozlewiska wodne upstrzone kępami bujnej zieleni. Delta Dunaju? Ujście Amazonki? Nie - to Dolina Baryczy, największy polski rezerwat przyrody. Dodatkowo spróbuj skompletować zdjęcia przynajmniej 10 z 30 kolorowych karpi &lt;a href="http://kolorowyszlakkarpia.barycz.pl/"&gt;Link&lt;/a&gt;&lt;/p&gt;
                            &lt;/div&gt;
                            &lt;div class=*@*feat-map-block*@*&gt;
                                &lt;div id=*@*map_wyczyn29*@*&gt;&lt;/div&gt;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WYCZYN_29_main--&gt;</v>
      </c>
      <c r="AJ31" s="58" t="str">
        <f t="shared" si="141"/>
        <v xml:space="preserve">                    
    &lt;!--feat pop-up code-----WYCZYN_29_---------------------------------------------------------------------------------&gt;
                    &lt;div class=*@*feat-content*@* id=*@*wyczyn29_content*@*&gt;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class=*@*feat-number*@*&gt;#wyczyn29&lt;/p&gt;
                                &lt;h2 class=*@*feat-title*@*&gt;Odwiedź największy rezerwat przyrody&lt;/h2&gt;
                                &lt;p class=*@*feat-counter*@*&gt; 0 osób wzięło udział&lt;/p&gt;
                                &lt;p class=*@*feat-description*@*&gt;Wyobraź sobie rozlewiska wodne upstrzone kępami bujnej zieleni. Delta Dunaju? Ujście Amazonki? Nie - to Dolina Baryczy, największy polski rezerwat przyrody. Dodatkowo spróbuj skompletować zdjęcia przynajmniej 10 z 30 kolorowych karpi &lt;a href="http://kolorowyszlakkarpia.barycz.pl/"&gt;Link&lt;/a&gt;&lt;/p&gt;
                            &lt;/div&gt;
                            &lt;div class=*@*feat-map-block*@*&gt;
                                &lt;div id=*@*map_wyczyn29*@*&gt;&lt;/div&gt;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#wyczyn29&lt;/p&gt;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WYCZYN_29_main--&gt;</v>
      </c>
      <c r="AK31" s="59" t="str">
        <f t="shared" si="142"/>
        <v>#wyczyn29_content,</v>
      </c>
      <c r="AL31" s="59" t="str">
        <f t="shared" si="143"/>
        <v>#map_wyczyn29,</v>
      </c>
      <c r="AM31" s="54" t="s">
        <v>17</v>
      </c>
      <c r="AN31" s="53" t="str">
        <f t="shared" si="144"/>
        <v>29'</v>
      </c>
      <c r="AO31" s="60" t="s">
        <v>18</v>
      </c>
      <c r="AP31" s="53">
        <f t="shared" si="145"/>
        <v>29</v>
      </c>
      <c r="AQ31" s="54" t="s">
        <v>19</v>
      </c>
      <c r="AR31" s="53">
        <f t="shared" si="146"/>
        <v>29</v>
      </c>
      <c r="AS31" s="54" t="s">
        <v>20</v>
      </c>
      <c r="AT31" s="53">
        <f t="shared" si="147"/>
        <v>29</v>
      </c>
      <c r="AU31" s="54" t="s">
        <v>21</v>
      </c>
      <c r="AV31" s="58" t="str">
        <f t="shared" si="148"/>
        <v xml:space="preserve">    $('#wyczyn29').click(function() {
        document.querySelector('.bg-modal').style.display = 'block';
        document.querySelector('#wyczyn29_content').style.display = 'block';
        document.querySelector('#wyczyn29_content').style.position = 'fixed';
    });
    /*Closing the pop-up with feat-description*/
        $('.popup-close-arrow').click(function() {
        document.querySelector('.bg-modal').style.display = 'none';
        document.querySelector('#wyczyn29_content').style.display = 'none';
    });</v>
      </c>
      <c r="AW31" s="54" t="s">
        <v>32</v>
      </c>
      <c r="AX31" s="61">
        <f t="shared" si="149"/>
        <v>29</v>
      </c>
      <c r="AY31" s="54" t="s">
        <v>24</v>
      </c>
      <c r="AZ31" s="61">
        <f t="shared" si="150"/>
        <v>29</v>
      </c>
      <c r="BA31" s="57" t="s">
        <v>25</v>
      </c>
      <c r="BB31" s="61">
        <f t="shared" si="151"/>
        <v>51.435355100000002</v>
      </c>
      <c r="BC31" s="57" t="s">
        <v>26</v>
      </c>
      <c r="BD31" s="61">
        <f t="shared" si="152"/>
        <v>17.246420199999999</v>
      </c>
      <c r="BE31" s="2" t="s">
        <v>182</v>
      </c>
      <c r="BF31" s="61">
        <f t="shared" si="153"/>
        <v>29</v>
      </c>
      <c r="BG31" s="54" t="s">
        <v>27</v>
      </c>
      <c r="BH31" s="61">
        <f t="shared" si="154"/>
        <v>29</v>
      </c>
      <c r="BI31" s="57" t="s">
        <v>28</v>
      </c>
      <c r="BJ31" s="61">
        <f t="shared" si="155"/>
        <v>29</v>
      </c>
      <c r="BK31" s="54" t="s">
        <v>29</v>
      </c>
      <c r="BL31" s="61">
        <f t="shared" si="156"/>
        <v>29</v>
      </c>
      <c r="BM31" s="54" t="s">
        <v>50</v>
      </c>
      <c r="BN31" s="54">
        <f t="shared" si="157"/>
        <v>51.435355100000002</v>
      </c>
      <c r="BO31" s="54" t="s">
        <v>26</v>
      </c>
      <c r="BP31" s="54">
        <f t="shared" si="158"/>
        <v>17.246420199999999</v>
      </c>
      <c r="BQ31" s="2" t="s">
        <v>181</v>
      </c>
      <c r="BR31" s="61">
        <f t="shared" si="159"/>
        <v>29</v>
      </c>
      <c r="BS31" s="57" t="s">
        <v>30</v>
      </c>
      <c r="BT31" s="61">
        <f t="shared" si="160"/>
        <v>29</v>
      </c>
      <c r="BU31" s="54" t="s">
        <v>31</v>
      </c>
      <c r="BV31" s="61"/>
      <c r="BW31" s="57"/>
      <c r="BX31" s="61"/>
      <c r="BY31" s="57"/>
      <c r="BZ31" s="58" t="str">
        <f t="shared" si="161"/>
        <v xml:space="preserve">//----------------------------------------------------------------------------------------------------------------------------------------------------------------------------
                //Markers for WYCZYN_29
                //marker for main page
                addMarker_w29_main({coords:{lat:51,4353551, lng:17,2464202}, iconImage:'http://nieodlegla.pl/files/marker.svg', });
                function addMarker_w29_main(props) {var marker = new google.maps.Marker({ position:props.coords, map:map, }); if(props.iconImage){marker.setIcon(props.iconImage);}
                                                  google.maps.event.addListener(marker, "click", function() { document.querySelector('.bg-modal').style.display = 'block';         document.querySelector('#wyczyn29_content').style.display = 'block'; document.querySelector('#wyczyn29_content').style.position = 'fixed';});
                                                  };
                //Marker for pop-up
                addMarker_w29({coords:{lat:51,4353551, lng:17,2464202}, iconImage:'http://nieodlegla.pl/files/pin.svg', });
                function addMarker_w29(props) {var marker = new google.maps.Marker({ position:props.coords, map:map_wyczyn29, }); if(props.iconImage){marker.setIcon(props.iconImage);}};
                //----------------------------------------------------------------------------------------------------------------------------------------------------------------------------
</v>
      </c>
      <c r="CA31" s="57" t="s">
        <v>33</v>
      </c>
      <c r="CB31" s="61">
        <f t="shared" si="162"/>
        <v>29</v>
      </c>
      <c r="CC31" s="57" t="s">
        <v>34</v>
      </c>
      <c r="CD31" s="61" t="str">
        <f t="shared" si="163"/>
        <v>29'</v>
      </c>
      <c r="CE31" s="57" t="s">
        <v>35</v>
      </c>
      <c r="CF31" s="58" t="str">
        <f t="shared" si="164"/>
        <v>var map_wyczyn29 = new google.maps.Map(document.getElementById('map_wyczyn29'), optionsFeatPopup);</v>
      </c>
      <c r="CG31" s="2" t="s">
        <v>32</v>
      </c>
      <c r="CH31" s="6">
        <f t="shared" si="37"/>
        <v>29</v>
      </c>
      <c r="CI31" s="2" t="s">
        <v>154</v>
      </c>
      <c r="CJ31" s="9" t="str">
        <f t="shared" si="38"/>
        <v xml:space="preserve">//----------------------------------------------------------------------------------------------------------------------------------------------------------------------------
                //Markers for WYCZYN_29                //Marker for pop-up
                addMarker_w29({coords:{lat:51,4353551, lng:17,2464202}, iconImage:'http://nieodlegla.pl/files/pin.svg', });
                function addMarker_w29(props) {var marker = new google.maps.Marker({ position:props.coords, map:map_wyczyn29, }); if(props.iconImage){marker.setIcon(props.iconImage);}};
                //----------------------------------------------------------------------------------------------------------------------------------------------------------------------------
</v>
      </c>
      <c r="CK31" s="2" t="str">
        <f t="shared" si="39"/>
        <v>{
    *@*displayName*@*: *@*#wyczyn29*@*,
    *@*title*@*: *@*Odwiedź największy rezerwat przyrody*@*,
    *@*contestants*@*: ,
    *@*lat*@*: 51.4353551,
    *@*lng*@*: 17.2464202,
    *@*description*@*: *@*</v>
      </c>
      <c r="CL31" s="2" t="str">
        <f t="shared" si="40"/>
        <v>*@*,
    *@*author*@*: *@**@*
  },</v>
      </c>
      <c r="CM31" s="11" t="str">
        <f t="shared" si="41"/>
        <v>{
    *@*displayName*@*: *@*#wyczyn29*@*,
    *@*title*@*: *@*Odwiedź największy rezerwat przyrody*@*,
    *@*contestants*@*: ,
    *@*lat*@*: 51.4353551,
    *@*lng*@*: 17.2464202,
    *@*description*@*: *@*Wyobraź sobie rozlewiska wodne upstrzone kępami bujnej zieleni. Delta Dunaju? Ujście Amazonki? Nie - to Dolina Baryczy, największy polski rezerwat przyrody. Dodatkowo spróbuj skompletować zdjęcia przynajmniej 10 z 30 kolorowych karpi &lt;a href="http://kolorowyszlakkarpia.barycz.pl/"&gt;Link&lt;/a&gt;*@*,
    *@*author*@*: *@**@*
  },</v>
      </c>
    </row>
    <row r="32" spans="1:91" ht="54" customHeight="1" thickBot="1" x14ac:dyDescent="0.3">
      <c r="A32" s="34">
        <v>30</v>
      </c>
      <c r="B32" s="3" t="s">
        <v>98</v>
      </c>
      <c r="C32" s="3">
        <v>50.3060695</v>
      </c>
      <c r="D32" s="3">
        <v>22.2651605</v>
      </c>
      <c r="E32" s="45" t="s">
        <v>167</v>
      </c>
      <c r="F32" s="45"/>
      <c r="G32" s="46" t="s">
        <v>309</v>
      </c>
      <c r="H32" s="46"/>
      <c r="I32" s="52" t="s">
        <v>7</v>
      </c>
      <c r="J32" s="53">
        <f t="shared" si="129"/>
        <v>30</v>
      </c>
      <c r="K32" s="54" t="s">
        <v>9</v>
      </c>
      <c r="L32" s="55">
        <f t="shared" si="130"/>
        <v>30</v>
      </c>
      <c r="M32" s="56" t="s">
        <v>10</v>
      </c>
      <c r="N32" s="53">
        <f t="shared" si="131"/>
        <v>30</v>
      </c>
      <c r="O32" s="54" t="s">
        <v>11</v>
      </c>
      <c r="P32" s="53" t="str">
        <f t="shared" si="132"/>
        <v>Odwiedź najmniejszy rezerwat przyrody</v>
      </c>
      <c r="Q32" s="56" t="s">
        <v>48</v>
      </c>
      <c r="R32" s="54" t="s">
        <v>37</v>
      </c>
      <c r="S32" s="55">
        <f t="shared" si="133"/>
        <v>30</v>
      </c>
      <c r="T32" s="56" t="s">
        <v>38</v>
      </c>
      <c r="U32" s="53">
        <f t="shared" si="134"/>
        <v>30</v>
      </c>
      <c r="V32" s="54" t="s">
        <v>12</v>
      </c>
      <c r="W32" s="53">
        <f t="shared" si="135"/>
        <v>30</v>
      </c>
      <c r="X32" s="54" t="s">
        <v>13</v>
      </c>
      <c r="Y32" s="53" t="str">
        <f t="shared" si="136"/>
        <v>Odwiedź najmniejszy rezerwat przyrody</v>
      </c>
      <c r="Z32" s="54" t="s">
        <v>49</v>
      </c>
      <c r="AA32" s="53" t="str">
        <f t="shared" si="137"/>
        <v xml:space="preserve">Lubisz działać kompleksowo? Przemierz wzdłuż i wszerz rezerwat Kołacznia. Nie powinno sprawić ci to problemu, bo rezerwat ma powierzchnię raptem 0,1 hektara. Małe jest piękne, a w dodatku możesz tam spotkać fruczaka gołąbka, który - wbrew pozorom - jest motylem. </v>
      </c>
      <c r="AB32" s="54" t="s">
        <v>14</v>
      </c>
      <c r="AC32" s="53">
        <f t="shared" si="138"/>
        <v>30</v>
      </c>
      <c r="AD32" s="54" t="s">
        <v>308</v>
      </c>
      <c r="AE32" s="53">
        <f t="shared" si="139"/>
        <v>30</v>
      </c>
      <c r="AF32" s="54" t="s">
        <v>15</v>
      </c>
      <c r="AG32" s="53">
        <f t="shared" si="140"/>
        <v>30</v>
      </c>
      <c r="AH32" s="57" t="s">
        <v>8</v>
      </c>
      <c r="AI32" s="74" t="str">
        <f t="shared" si="12"/>
        <v>&lt;!---WYCZYN_30_main--&gt;                    
                    &lt;div class=*@*feat-box*@* id=*@*wyczyn30*@* &gt;
                        &lt;p class=*@*feat-number*@*&gt;#wyczyn30&lt;/p&gt;
                        &lt;h3 class=*@*feat-title*@*&gt;Odwiedź najmniejszy rezerwat przyrody&lt;/h3&gt;
                        &lt;p class=*@*feat-counter*@*&gt; 0 osób wzięło udział&lt;/p&gt;
                    &lt;/div&gt;
    &lt;!--feat pop-up code-----WYCZYN_30_---------------------------------------------------------------------------------&gt;
                    &lt;div class=*@*feat-content*@* id=*@*wyczyn30_content*@*&gt;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class=*@*feat-number*@*&gt;#wyczyn30&lt;/p&gt;
                                &lt;h2 class=*@*feat-title*@*&gt;Odwiedź najmniejszy rezerwat przyrody&lt;/h2&gt;
                                &lt;p class=*@*feat-counter*@*&gt; 0 osób wzięło udział&lt;/p&gt;
                                &lt;p class=*@*feat-description*@*&gt;Lubisz działać kompleksowo? Przemierz wzdłuż i wszerz rezerwat Kołacznia. Nie powinno sprawić ci to problemu, bo rezerwat ma powierzchnię raptem 0,1 hektara. Małe jest piękne, a w dodatku możesz tam spotkać fruczaka gołąbka, który - wbrew pozorom - jest motylem. &lt;/p&gt;
                            &lt;/div&gt;
                            &lt;div class=*@*feat-map-block*@*&gt;
                                &lt;div id=*@*map_wyczyn30*@*&gt;&lt;/div&gt;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WYCZYN_30_main--&gt;</v>
      </c>
      <c r="AJ32" s="58" t="str">
        <f t="shared" si="141"/>
        <v xml:space="preserve">                    
    &lt;!--feat pop-up code-----WYCZYN_30_---------------------------------------------------------------------------------&gt;
                    &lt;div class=*@*feat-content*@* id=*@*wyczyn30_content*@*&gt;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class=*@*feat-number*@*&gt;#wyczyn30&lt;/p&gt;
                                &lt;h2 class=*@*feat-title*@*&gt;Odwiedź najmniejszy rezerwat przyrody&lt;/h2&gt;
                                &lt;p class=*@*feat-counter*@*&gt; 0 osób wzięło udział&lt;/p&gt;
                                &lt;p class=*@*feat-description*@*&gt;Lubisz działać kompleksowo? Przemierz wzdłuż i wszerz rezerwat Kołacznia. Nie powinno sprawić ci to problemu, bo rezerwat ma powierzchnię raptem 0,1 hektara. Małe jest piękne, a w dodatku możesz tam spotkać fruczaka gołąbka, który - wbrew pozorom - jest motylem. &lt;/p&gt;
                            &lt;/div&gt;
                            &lt;div class=*@*feat-map-block*@*&gt;
                                &lt;div id=*@*map_wyczyn30*@*&gt;&lt;/div&gt;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WYCZYN_30_main--&gt;</v>
      </c>
      <c r="AK32" s="59" t="str">
        <f t="shared" si="142"/>
        <v>#wyczyn30_content,</v>
      </c>
      <c r="AL32" s="59" t="str">
        <f t="shared" si="143"/>
        <v>#map_wyczyn30,</v>
      </c>
      <c r="AM32" s="54" t="s">
        <v>17</v>
      </c>
      <c r="AN32" s="53" t="str">
        <f t="shared" si="144"/>
        <v>30'</v>
      </c>
      <c r="AO32" s="60" t="s">
        <v>18</v>
      </c>
      <c r="AP32" s="53">
        <f t="shared" si="145"/>
        <v>30</v>
      </c>
      <c r="AQ32" s="54" t="s">
        <v>19</v>
      </c>
      <c r="AR32" s="53">
        <f t="shared" si="146"/>
        <v>30</v>
      </c>
      <c r="AS32" s="54" t="s">
        <v>20</v>
      </c>
      <c r="AT32" s="53">
        <f t="shared" si="147"/>
        <v>30</v>
      </c>
      <c r="AU32" s="54" t="s">
        <v>21</v>
      </c>
      <c r="AV32" s="58" t="str">
        <f t="shared" si="148"/>
        <v xml:space="preserve">    $('#wyczyn30').click(function() {
        document.querySelector('.bg-modal').style.display = 'block';
        document.querySelector('#wyczyn30_content').style.display = 'block';
        document.querySelector('#wyczyn30_content').style.position = 'fixed';
    });
    /*Closing the pop-up with feat-description*/
        $('.popup-close-arrow').click(function() {
        document.querySelector('.bg-modal').style.display = 'none';
        document.querySelector('#wyczyn30_content').style.display = 'none';
    });</v>
      </c>
      <c r="AW32" s="54" t="s">
        <v>32</v>
      </c>
      <c r="AX32" s="61">
        <f t="shared" si="149"/>
        <v>30</v>
      </c>
      <c r="AY32" s="54" t="s">
        <v>24</v>
      </c>
      <c r="AZ32" s="61">
        <f t="shared" si="150"/>
        <v>30</v>
      </c>
      <c r="BA32" s="57" t="s">
        <v>25</v>
      </c>
      <c r="BB32" s="61">
        <f t="shared" si="151"/>
        <v>50.3060695</v>
      </c>
      <c r="BC32" s="57" t="s">
        <v>26</v>
      </c>
      <c r="BD32" s="61">
        <f t="shared" si="152"/>
        <v>22.2651605</v>
      </c>
      <c r="BE32" s="2" t="s">
        <v>182</v>
      </c>
      <c r="BF32" s="61">
        <f t="shared" si="153"/>
        <v>30</v>
      </c>
      <c r="BG32" s="54" t="s">
        <v>27</v>
      </c>
      <c r="BH32" s="61">
        <f t="shared" si="154"/>
        <v>30</v>
      </c>
      <c r="BI32" s="57" t="s">
        <v>28</v>
      </c>
      <c r="BJ32" s="61">
        <f t="shared" si="155"/>
        <v>30</v>
      </c>
      <c r="BK32" s="54" t="s">
        <v>29</v>
      </c>
      <c r="BL32" s="61">
        <f t="shared" si="156"/>
        <v>30</v>
      </c>
      <c r="BM32" s="54" t="s">
        <v>50</v>
      </c>
      <c r="BN32" s="54">
        <f t="shared" si="157"/>
        <v>50.3060695</v>
      </c>
      <c r="BO32" s="54" t="s">
        <v>26</v>
      </c>
      <c r="BP32" s="54">
        <f t="shared" si="158"/>
        <v>22.2651605</v>
      </c>
      <c r="BQ32" s="2" t="s">
        <v>181</v>
      </c>
      <c r="BR32" s="61">
        <f t="shared" si="159"/>
        <v>30</v>
      </c>
      <c r="BS32" s="57" t="s">
        <v>30</v>
      </c>
      <c r="BT32" s="61">
        <f t="shared" si="160"/>
        <v>30</v>
      </c>
      <c r="BU32" s="54" t="s">
        <v>31</v>
      </c>
      <c r="BV32" s="61"/>
      <c r="BW32" s="57"/>
      <c r="BX32" s="61"/>
      <c r="BY32" s="57"/>
      <c r="BZ32" s="58" t="str">
        <f t="shared" si="161"/>
        <v xml:space="preserve">//----------------------------------------------------------------------------------------------------------------------------------------------------------------------------
                //Markers for WYCZYN_30
                //marker for main page
                addMarker_w30_main({coords:{lat:50,3060695, lng:22,2651605}, iconImage:'http://nieodlegla.pl/files/marker.svg', });
                function addMarker_w30_main(props) {var marker = new google.maps.Marker({ position:props.coords, map:map, }); if(props.iconImage){marker.setIcon(props.iconImage);}
                                                  google.maps.event.addListener(marker, "click", function() { document.querySelector('.bg-modal').style.display = 'block';         document.querySelector('#wyczyn30_content').style.display = 'block'; document.querySelector('#wyczyn30_content').style.position = 'fixed';});
                                                  };
                //Marker for pop-up
                addMarker_w30({coords:{lat:50,3060695, lng:22,2651605}, iconImage:'http://nieodlegla.pl/files/pin.svg', });
                function addMarker_w30(props) {var marker = new google.maps.Marker({ position:props.coords, map:map_wyczyn30, }); if(props.iconImage){marker.setIcon(props.iconImage);}};
                //----------------------------------------------------------------------------------------------------------------------------------------------------------------------------
</v>
      </c>
      <c r="CA32" s="57" t="s">
        <v>33</v>
      </c>
      <c r="CB32" s="61">
        <f t="shared" si="162"/>
        <v>30</v>
      </c>
      <c r="CC32" s="57" t="s">
        <v>34</v>
      </c>
      <c r="CD32" s="61" t="str">
        <f t="shared" si="163"/>
        <v>30'</v>
      </c>
      <c r="CE32" s="57" t="s">
        <v>35</v>
      </c>
      <c r="CF32" s="58" t="str">
        <f t="shared" si="164"/>
        <v>var map_wyczyn30 = new google.maps.Map(document.getElementById('map_wyczyn30'), optionsFeatPopup);</v>
      </c>
      <c r="CG32" s="2" t="s">
        <v>32</v>
      </c>
      <c r="CH32" s="6">
        <f t="shared" si="37"/>
        <v>30</v>
      </c>
      <c r="CI32" s="2" t="s">
        <v>154</v>
      </c>
      <c r="CJ32" s="9" t="str">
        <f t="shared" si="38"/>
        <v xml:space="preserve">//----------------------------------------------------------------------------------------------------------------------------------------------------------------------------
                //Markers for WYCZYN_30                //Marker for pop-up
                addMarker_w30({coords:{lat:50,3060695, lng:22,2651605}, iconImage:'http://nieodlegla.pl/files/pin.svg', });
                function addMarker_w30(props) {var marker = new google.maps.Marker({ position:props.coords, map:map_wyczyn30, }); if(props.iconImage){marker.setIcon(props.iconImage);}};
                //----------------------------------------------------------------------------------------------------------------------------------------------------------------------------
</v>
      </c>
      <c r="CK32" s="2" t="str">
        <f t="shared" si="39"/>
        <v>{
    *@*displayName*@*: *@*#wyczyn30*@*,
    *@*title*@*: *@*Odwiedź najmniejszy rezerwat przyrody*@*,
    *@*contestants*@*: ,
    *@*lat*@*: 50.3060695,
    *@*lng*@*: 22.2651605,
    *@*description*@*: *@*</v>
      </c>
      <c r="CL32" s="2" t="str">
        <f t="shared" si="40"/>
        <v>*@*,
    *@*author*@*: *@**@*
  },</v>
      </c>
      <c r="CM32" s="11" t="str">
        <f t="shared" si="41"/>
        <v>{
    *@*displayName*@*: *@*#wyczyn30*@*,
    *@*title*@*: *@*Odwiedź najmniejszy rezerwat przyrody*@*,
    *@*contestants*@*: ,
    *@*lat*@*: 50.3060695,
    *@*lng*@*: 22.2651605,
    *@*description*@*: *@*Lubisz działać kompleksowo? Przemierz wzdłuż i wszerz rezerwat Kołacznia. Nie powinno sprawić ci to problemu, bo rezerwat ma powierzchnię raptem 0,1 hektara. Małe jest piękne, a w dodatku możesz tam spotkać fruczaka gołąbka, który - wbrew pozorom - jest motylem. *@*,
    *@*author*@*: *@**@*
  },</v>
      </c>
    </row>
    <row r="33" spans="1:131" ht="54" customHeight="1" thickBot="1" x14ac:dyDescent="0.3">
      <c r="A33" s="34">
        <v>31</v>
      </c>
      <c r="B33" s="3" t="s">
        <v>99</v>
      </c>
      <c r="C33" s="3">
        <v>49.593742300000002</v>
      </c>
      <c r="D33" s="3">
        <v>19.5290073</v>
      </c>
      <c r="E33" s="45" t="s">
        <v>101</v>
      </c>
      <c r="F33" s="45"/>
      <c r="G33" s="46" t="s">
        <v>102</v>
      </c>
      <c r="H33" s="46"/>
      <c r="I33" s="52" t="s">
        <v>7</v>
      </c>
      <c r="J33" s="53">
        <f t="shared" si="129"/>
        <v>31</v>
      </c>
      <c r="K33" s="54" t="s">
        <v>9</v>
      </c>
      <c r="L33" s="55">
        <f t="shared" si="130"/>
        <v>31</v>
      </c>
      <c r="M33" s="56" t="s">
        <v>10</v>
      </c>
      <c r="N33" s="53">
        <f t="shared" si="131"/>
        <v>31</v>
      </c>
      <c r="O33" s="54" t="s">
        <v>11</v>
      </c>
      <c r="P33" s="53" t="str">
        <f t="shared" si="132"/>
        <v>Odwiedź największą wieś w Polsce</v>
      </c>
      <c r="Q33" s="56" t="s">
        <v>48</v>
      </c>
      <c r="R33" s="54" t="s">
        <v>37</v>
      </c>
      <c r="S33" s="55">
        <f t="shared" si="133"/>
        <v>31</v>
      </c>
      <c r="T33" s="56" t="s">
        <v>38</v>
      </c>
      <c r="U33" s="53">
        <f t="shared" si="134"/>
        <v>31</v>
      </c>
      <c r="V33" s="54" t="s">
        <v>12</v>
      </c>
      <c r="W33" s="53">
        <f t="shared" si="135"/>
        <v>31</v>
      </c>
      <c r="X33" s="54" t="s">
        <v>13</v>
      </c>
      <c r="Y33" s="53" t="str">
        <f t="shared" si="136"/>
        <v>Odwiedź największą wieś w Polsce</v>
      </c>
      <c r="Z33" s="54" t="s">
        <v>49</v>
      </c>
      <c r="AA33" s="53" t="str">
        <f t="shared" si="137"/>
        <v>Czy da się połączyć urok wsi z ambicjami metropolii? Sprawdź to odwiedzając największą pod względem powierzchni wieś w Polsce - w Zawoi leżącej u podnóża Babiej Góry możesz zatknąć flagę w dowolnym punkcie rozciągającym się na obszarze aż 128,78 km².</v>
      </c>
      <c r="AB33" s="54" t="s">
        <v>14</v>
      </c>
      <c r="AC33" s="53">
        <f t="shared" si="138"/>
        <v>31</v>
      </c>
      <c r="AD33" s="54" t="s">
        <v>308</v>
      </c>
      <c r="AE33" s="53">
        <f t="shared" si="139"/>
        <v>31</v>
      </c>
      <c r="AF33" s="54" t="s">
        <v>15</v>
      </c>
      <c r="AG33" s="53">
        <f t="shared" si="140"/>
        <v>31</v>
      </c>
      <c r="AH33" s="57" t="s">
        <v>8</v>
      </c>
      <c r="AI33" s="74" t="str">
        <f t="shared" si="12"/>
        <v>&lt;!---WYCZYN_31_main--&gt;                    
                    &lt;div class=*@*feat-box*@* id=*@*wyczyn31*@* &gt;
                        &lt;p class=*@*feat-number*@*&gt;#wyczyn31&lt;/p&gt;
                        &lt;h3 class=*@*feat-title*@*&gt;Odwiedź największą wieś w Polsce&lt;/h3&gt;
                        &lt;p class=*@*feat-counter*@*&gt; 0 osób wzięło udział&lt;/p&gt;
                    &lt;/div&gt;
    &lt;!--feat pop-up code-----WYCZYN_31_---------------------------------------------------------------------------------&gt;
                    &lt;div class=*@*feat-content*@* id=*@*wyczyn31_content*@*&gt;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class=*@*feat-number*@*&gt;#wyczyn31&lt;/p&gt;
                                &lt;h2 class=*@*feat-title*@*&gt;Odwiedź największą wieś w Polsce&lt;/h2&gt;
                                &lt;p class=*@*feat-counter*@*&gt; 0 osób wzięło udział&lt;/p&gt;
                                &lt;p class=*@*feat-description*@*&gt;Czy da się połączyć urok wsi z ambicjami metropolii? Sprawdź to odwiedzając największą pod względem powierzchni wieś w Polsce - w Zawoi leżącej u podnóża Babiej Góry możesz zatknąć flagę w dowolnym punkcie rozciągającym się na obszarze aż 128,78 km².&lt;/p&gt;
                            &lt;/div&gt;
                            &lt;div class=*@*feat-map-block*@*&gt;
                                &lt;div id=*@*map_wyczyn31*@*&gt;&lt;/div&gt;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WYCZYN_31_main--&gt;</v>
      </c>
      <c r="AJ33" s="58" t="str">
        <f t="shared" si="141"/>
        <v xml:space="preserve">                    
    &lt;!--feat pop-up code-----WYCZYN_31_---------------------------------------------------------------------------------&gt;
                    &lt;div class=*@*feat-content*@* id=*@*wyczyn31_content*@*&gt;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class=*@*feat-number*@*&gt;#wyczyn31&lt;/p&gt;
                                &lt;h2 class=*@*feat-title*@*&gt;Odwiedź największą wieś w Polsce&lt;/h2&gt;
                                &lt;p class=*@*feat-counter*@*&gt; 0 osób wzięło udział&lt;/p&gt;
                                &lt;p class=*@*feat-description*@*&gt;Czy da się połączyć urok wsi z ambicjami metropolii? Sprawdź to odwiedzając największą pod względem powierzchni wieś w Polsce - w Zawoi leżącej u podnóża Babiej Góry możesz zatknąć flagę w dowolnym punkcie rozciągającym się na obszarze aż 128,78 km².&lt;/p&gt;
                            &lt;/div&gt;
                            &lt;div class=*@*feat-map-block*@*&gt;
                                &lt;div id=*@*map_wyczyn31*@*&gt;&lt;/div&gt;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WYCZYN_31_main--&gt;</v>
      </c>
      <c r="AK33" s="59" t="str">
        <f t="shared" si="142"/>
        <v>#wyczyn31_content,</v>
      </c>
      <c r="AL33" s="59" t="str">
        <f t="shared" si="143"/>
        <v>#map_wyczyn31,</v>
      </c>
      <c r="AM33" s="54" t="s">
        <v>17</v>
      </c>
      <c r="AN33" s="53" t="str">
        <f t="shared" si="144"/>
        <v>31'</v>
      </c>
      <c r="AO33" s="60" t="s">
        <v>18</v>
      </c>
      <c r="AP33" s="53">
        <f t="shared" si="145"/>
        <v>31</v>
      </c>
      <c r="AQ33" s="54" t="s">
        <v>19</v>
      </c>
      <c r="AR33" s="53">
        <f t="shared" si="146"/>
        <v>31</v>
      </c>
      <c r="AS33" s="54" t="s">
        <v>20</v>
      </c>
      <c r="AT33" s="53">
        <f t="shared" si="147"/>
        <v>31</v>
      </c>
      <c r="AU33" s="54" t="s">
        <v>21</v>
      </c>
      <c r="AV33" s="58" t="str">
        <f t="shared" si="148"/>
        <v xml:space="preserve">    $('#wyczyn31').click(function() {
        document.querySelector('.bg-modal').style.display = 'block';
        document.querySelector('#wyczyn31_content').style.display = 'block';
        document.querySelector('#wyczyn31_content').style.position = 'fixed';
    });
    /*Closing the pop-up with feat-description*/
        $('.popup-close-arrow').click(function() {
        document.querySelector('.bg-modal').style.display = 'none';
        document.querySelector('#wyczyn31_content').style.display = 'none';
    });</v>
      </c>
      <c r="AW33" s="54" t="s">
        <v>32</v>
      </c>
      <c r="AX33" s="61">
        <f t="shared" si="149"/>
        <v>31</v>
      </c>
      <c r="AY33" s="54" t="s">
        <v>24</v>
      </c>
      <c r="AZ33" s="61">
        <f t="shared" si="150"/>
        <v>31</v>
      </c>
      <c r="BA33" s="57" t="s">
        <v>25</v>
      </c>
      <c r="BB33" s="61">
        <f t="shared" si="151"/>
        <v>49.593742300000002</v>
      </c>
      <c r="BC33" s="57" t="s">
        <v>26</v>
      </c>
      <c r="BD33" s="61">
        <f t="shared" si="152"/>
        <v>19.5290073</v>
      </c>
      <c r="BE33" s="2" t="s">
        <v>182</v>
      </c>
      <c r="BF33" s="61">
        <f t="shared" si="153"/>
        <v>31</v>
      </c>
      <c r="BG33" s="54" t="s">
        <v>27</v>
      </c>
      <c r="BH33" s="61">
        <f t="shared" si="154"/>
        <v>31</v>
      </c>
      <c r="BI33" s="57" t="s">
        <v>28</v>
      </c>
      <c r="BJ33" s="61">
        <f t="shared" si="155"/>
        <v>31</v>
      </c>
      <c r="BK33" s="54" t="s">
        <v>29</v>
      </c>
      <c r="BL33" s="61">
        <f t="shared" si="156"/>
        <v>31</v>
      </c>
      <c r="BM33" s="54" t="s">
        <v>50</v>
      </c>
      <c r="BN33" s="54">
        <f t="shared" si="157"/>
        <v>49.593742300000002</v>
      </c>
      <c r="BO33" s="54" t="s">
        <v>26</v>
      </c>
      <c r="BP33" s="54">
        <f t="shared" si="158"/>
        <v>19.5290073</v>
      </c>
      <c r="BQ33" s="2" t="s">
        <v>181</v>
      </c>
      <c r="BR33" s="61">
        <f t="shared" si="159"/>
        <v>31</v>
      </c>
      <c r="BS33" s="57" t="s">
        <v>30</v>
      </c>
      <c r="BT33" s="61">
        <f t="shared" si="160"/>
        <v>31</v>
      </c>
      <c r="BU33" s="54" t="s">
        <v>31</v>
      </c>
      <c r="BV33" s="61"/>
      <c r="BW33" s="57"/>
      <c r="BX33" s="61"/>
      <c r="BY33" s="57"/>
      <c r="BZ33" s="58" t="str">
        <f t="shared" si="161"/>
        <v xml:space="preserve">//----------------------------------------------------------------------------------------------------------------------------------------------------------------------------
                //Markers for WYCZYN_31
                //marker for main page
                addMarker_w31_main({coords:{lat:49,5937423, lng:19,5290073}, iconImage:'http://nieodlegla.pl/files/marker.svg', });
                function addMarker_w31_main(props) {var marker = new google.maps.Marker({ position:props.coords, map:map, }); if(props.iconImage){marker.setIcon(props.iconImage);}
                                                  google.maps.event.addListener(marker, "click", function() { document.querySelector('.bg-modal').style.display = 'block';         document.querySelector('#wyczyn31_content').style.display = 'block'; document.querySelector('#wyczyn31_content').style.position = 'fixed';});
                                                  };
                //Marker for pop-up
                addMarker_w31({coords:{lat:49,5937423, lng:19,5290073}, iconImage:'http://nieodlegla.pl/files/pin.svg', });
                function addMarker_w31(props) {var marker = new google.maps.Marker({ position:props.coords, map:map_wyczyn31, }); if(props.iconImage){marker.setIcon(props.iconImage);}};
                //----------------------------------------------------------------------------------------------------------------------------------------------------------------------------
</v>
      </c>
      <c r="CA33" s="57" t="s">
        <v>33</v>
      </c>
      <c r="CB33" s="61">
        <f t="shared" si="162"/>
        <v>31</v>
      </c>
      <c r="CC33" s="57" t="s">
        <v>34</v>
      </c>
      <c r="CD33" s="61" t="str">
        <f t="shared" si="163"/>
        <v>31'</v>
      </c>
      <c r="CE33" s="57" t="s">
        <v>35</v>
      </c>
      <c r="CF33" s="58" t="str">
        <f t="shared" si="164"/>
        <v>var map_wyczyn31 = new google.maps.Map(document.getElementById('map_wyczyn31'), optionsFeatPopup);</v>
      </c>
      <c r="CG33" s="2" t="s">
        <v>32</v>
      </c>
      <c r="CH33" s="6">
        <f t="shared" si="37"/>
        <v>31</v>
      </c>
      <c r="CI33" s="2" t="s">
        <v>154</v>
      </c>
      <c r="CJ33" s="9" t="str">
        <f t="shared" si="38"/>
        <v xml:space="preserve">//----------------------------------------------------------------------------------------------------------------------------------------------------------------------------
                //Markers for WYCZYN_31                //Marker for pop-up
                addMarker_w31({coords:{lat:49,5937423, lng:19,5290073}, iconImage:'http://nieodlegla.pl/files/pin.svg', });
                function addMarker_w31(props) {var marker = new google.maps.Marker({ position:props.coords, map:map_wyczyn31, }); if(props.iconImage){marker.setIcon(props.iconImage);}};
                //----------------------------------------------------------------------------------------------------------------------------------------------------------------------------
</v>
      </c>
      <c r="CK33" s="2" t="str">
        <f t="shared" si="39"/>
        <v>{
    *@*displayName*@*: *@*#wyczyn31*@*,
    *@*title*@*: *@*Odwiedź największą wieś w Polsce*@*,
    *@*contestants*@*: ,
    *@*lat*@*: 49.5937423,
    *@*lng*@*: 19.5290073,
    *@*description*@*: *@*</v>
      </c>
      <c r="CL33" s="2" t="str">
        <f t="shared" si="40"/>
        <v>*@*,
    *@*author*@*: *@**@*
  },</v>
      </c>
      <c r="CM33" s="11" t="str">
        <f t="shared" si="41"/>
        <v>{
    *@*displayName*@*: *@*#wyczyn31*@*,
    *@*title*@*: *@*Odwiedź największą wieś w Polsce*@*,
    *@*contestants*@*: ,
    *@*lat*@*: 49.5937423,
    *@*lng*@*: 19.5290073,
    *@*description*@*: *@*Czy da się połączyć urok wsi z ambicjami metropolii? Sprawdź to odwiedzając największą pod względem powierzchni wieś w Polsce - w Zawoi leżącej u podnóża Babiej Góry możesz zatknąć flagę w dowolnym punkcie rozciągającym się na obszarze aż 128,78 km².*@*,
    *@*author*@*: *@**@*
  },</v>
      </c>
    </row>
    <row r="34" spans="1:131" ht="54" customHeight="1" thickBot="1" x14ac:dyDescent="0.3">
      <c r="A34" s="34">
        <v>32</v>
      </c>
      <c r="B34" s="3" t="s">
        <v>100</v>
      </c>
      <c r="C34" s="3">
        <v>50.348304300000002</v>
      </c>
      <c r="D34" s="3">
        <v>20.656653500000001</v>
      </c>
      <c r="E34" s="45" t="s">
        <v>168</v>
      </c>
      <c r="F34" s="45"/>
      <c r="G34" s="80" t="s">
        <v>225</v>
      </c>
      <c r="H34" s="80"/>
      <c r="I34" s="52" t="s">
        <v>7</v>
      </c>
      <c r="J34" s="53">
        <f t="shared" si="129"/>
        <v>32</v>
      </c>
      <c r="K34" s="54" t="s">
        <v>9</v>
      </c>
      <c r="L34" s="55">
        <f t="shared" si="130"/>
        <v>32</v>
      </c>
      <c r="M34" s="56" t="s">
        <v>10</v>
      </c>
      <c r="N34" s="53">
        <f t="shared" si="131"/>
        <v>32</v>
      </c>
      <c r="O34" s="54" t="s">
        <v>11</v>
      </c>
      <c r="P34" s="53" t="str">
        <f t="shared" si="132"/>
        <v>Odwiedź najmniejsze miasto w Polsce</v>
      </c>
      <c r="Q34" s="56" t="s">
        <v>48</v>
      </c>
      <c r="R34" s="54" t="s">
        <v>37</v>
      </c>
      <c r="S34" s="55">
        <f t="shared" si="133"/>
        <v>32</v>
      </c>
      <c r="T34" s="56" t="s">
        <v>38</v>
      </c>
      <c r="U34" s="53">
        <f t="shared" si="134"/>
        <v>32</v>
      </c>
      <c r="V34" s="54" t="s">
        <v>12</v>
      </c>
      <c r="W34" s="53">
        <f t="shared" si="135"/>
        <v>32</v>
      </c>
      <c r="X34" s="54" t="s">
        <v>13</v>
      </c>
      <c r="Y34" s="53" t="str">
        <f t="shared" si="136"/>
        <v>Odwiedź najmniejsze miasto w Polsce</v>
      </c>
      <c r="Z34" s="54" t="s">
        <v>49</v>
      </c>
      <c r="AA34" s="53" t="str">
        <f t="shared" si="137"/>
        <v>Rozpoczęcie jubileuszowego roku stulecia niepodległości Polski zbiega się z innym wiekopomnym wydarzeniem - 1 stycznia 2018, po 148 latach przerwy, Wiślica odzyskała prawa miejskie stając się najmniejszym miastem w Polsce. Pogratuluj sukcesu dowolnemu mieszkańcowi Wiślicy.&lt;br/&gt;
Jeśli będziesz już w Wiślicy możesz zrealizować zadanie z gwiazdką nadesłane do nas przez krajoznawcę Pawła  i pokonać 175 km, aby odwiedzić Wyśmierzyce, które przez 44 lata posiadały ten zaszczytny tytuł.</v>
      </c>
      <c r="AB34" s="54" t="s">
        <v>14</v>
      </c>
      <c r="AC34" s="53">
        <f t="shared" si="138"/>
        <v>32</v>
      </c>
      <c r="AD34" s="54" t="s">
        <v>308</v>
      </c>
      <c r="AE34" s="53">
        <f t="shared" si="139"/>
        <v>32</v>
      </c>
      <c r="AF34" s="54" t="s">
        <v>15</v>
      </c>
      <c r="AG34" s="53">
        <f t="shared" si="140"/>
        <v>32</v>
      </c>
      <c r="AH34" s="57" t="s">
        <v>8</v>
      </c>
      <c r="AI34" s="74" t="str">
        <f t="shared" si="12"/>
        <v>&lt;!---WYCZYN_32_main--&gt;                    
                    &lt;div class=*@*feat-box*@* id=*@*wyczyn32*@* &gt;
                        &lt;p class=*@*feat-number*@*&gt;#wyczyn32&lt;/p&gt;
                        &lt;h3 class=*@*feat-title*@*&gt;Odwiedź najmniejsze miasto w Polsce&lt;/h3&gt;
                        &lt;p class=*@*feat-counter*@*&gt; 0 osób wzięło udział&lt;/p&gt;
                    &lt;/div&gt;
    &lt;!--feat pop-up code-----WYCZYN_32_---------------------------------------------------------------------------------&gt;
                    &lt;div class=*@*feat-content*@* id=*@*wyczyn32_content*@*&gt;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class=*@*feat-number*@*&gt;#wyczyn32&lt;/p&gt;
                                &lt;h2 class=*@*feat-title*@*&gt;Odwiedź najmniejsze miasto w Polsce&lt;/h2&gt;
                                &lt;p class=*@*feat-counter*@*&gt; 0 osób wzięło udział&lt;/p&gt;
                                &lt;p class=*@*feat-description*@*&gt;Rozpoczęcie jubileuszowego roku stulecia niepodległości Polski zbiega się z innym wiekopomnym wydarzeniem - 1 stycznia 2018, po 148 latach przerwy, Wiślica odzyskała prawa miejskie stając się najmniejszym miastem w Polsce. Pogratuluj sukcesu dowolnemu mieszkańcowi Wiślicy.&lt;br/&gt;
Jeśli będziesz już w Wiślicy możesz zrealizować zadanie z gwiazdką nadesłane do nas przez krajoznawcę Pawła  i pokonać 175 km, aby odwiedzić Wyśmierzyce, które przez 44 lata posiadały ten zaszczytny tytuł.&lt;/p&gt;
                            &lt;/div&gt;
                            &lt;div class=*@*feat-map-block*@*&gt;
                                &lt;div id=*@*map_wyczyn32*@*&gt;&lt;/div&gt;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WYCZYN_32_main--&gt;</v>
      </c>
      <c r="AJ34" s="58" t="str">
        <f t="shared" si="141"/>
        <v xml:space="preserve">                    
    &lt;!--feat pop-up code-----WYCZYN_32_---------------------------------------------------------------------------------&gt;
                    &lt;div class=*@*feat-content*@* id=*@*wyczyn32_content*@*&gt;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class=*@*feat-number*@*&gt;#wyczyn32&lt;/p&gt;
                                &lt;h2 class=*@*feat-title*@*&gt;Odwiedź najmniejsze miasto w Polsce&lt;/h2&gt;
                                &lt;p class=*@*feat-counter*@*&gt; 0 osób wzięło udział&lt;/p&gt;
                                &lt;p class=*@*feat-description*@*&gt;Rozpoczęcie jubileuszowego roku stulecia niepodległości Polski zbiega się z innym wiekopomnym wydarzeniem - 1 stycznia 2018, po 148 latach przerwy, Wiślica odzyskała prawa miejskie stając się najmniejszym miastem w Polsce. Pogratuluj sukcesu dowolnemu mieszkańcowi Wiślicy.&lt;br/&gt;
Jeśli będziesz już w Wiślicy możesz zrealizować zadanie z gwiazdką nadesłane do nas przez krajoznawcę Pawła  i pokonać 175 km, aby odwiedzić Wyśmierzyce, które przez 44 lata posiadały ten zaszczytny tytuł.&lt;/p&gt;
                            &lt;/div&gt;
                            &lt;div class=*@*feat-map-block*@*&gt;
                                &lt;div id=*@*map_wyczyn32*@*&gt;&lt;/div&gt;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WYCZYN_32_main--&gt;</v>
      </c>
      <c r="AK34" s="59" t="str">
        <f t="shared" si="142"/>
        <v>#wyczyn32_content,</v>
      </c>
      <c r="AL34" s="59" t="str">
        <f t="shared" si="143"/>
        <v>#map_wyczyn32,</v>
      </c>
      <c r="AM34" s="54" t="s">
        <v>17</v>
      </c>
      <c r="AN34" s="53" t="str">
        <f t="shared" si="144"/>
        <v>32'</v>
      </c>
      <c r="AO34" s="60" t="s">
        <v>18</v>
      </c>
      <c r="AP34" s="53">
        <f t="shared" si="145"/>
        <v>32</v>
      </c>
      <c r="AQ34" s="54" t="s">
        <v>19</v>
      </c>
      <c r="AR34" s="53">
        <f t="shared" si="146"/>
        <v>32</v>
      </c>
      <c r="AS34" s="54" t="s">
        <v>20</v>
      </c>
      <c r="AT34" s="53">
        <f t="shared" si="147"/>
        <v>32</v>
      </c>
      <c r="AU34" s="54" t="s">
        <v>21</v>
      </c>
      <c r="AV34" s="58" t="str">
        <f t="shared" si="148"/>
        <v xml:space="preserve">    $('#wyczyn32').click(function() {
        document.querySelector('.bg-modal').style.display = 'block';
        document.querySelector('#wyczyn32_content').style.display = 'block';
        document.querySelector('#wyczyn32_content').style.position = 'fixed';
    });
    /*Closing the pop-up with feat-description*/
        $('.popup-close-arrow').click(function() {
        document.querySelector('.bg-modal').style.display = 'none';
        document.querySelector('#wyczyn32_content').style.display = 'none';
    });</v>
      </c>
      <c r="AW34" s="54" t="s">
        <v>32</v>
      </c>
      <c r="AX34" s="61">
        <f t="shared" si="149"/>
        <v>32</v>
      </c>
      <c r="AY34" s="54" t="s">
        <v>24</v>
      </c>
      <c r="AZ34" s="61">
        <f t="shared" si="150"/>
        <v>32</v>
      </c>
      <c r="BA34" s="57" t="s">
        <v>25</v>
      </c>
      <c r="BB34" s="61">
        <f t="shared" si="151"/>
        <v>50.348304300000002</v>
      </c>
      <c r="BC34" s="57" t="s">
        <v>26</v>
      </c>
      <c r="BD34" s="61">
        <f t="shared" si="152"/>
        <v>20.656653500000001</v>
      </c>
      <c r="BE34" s="2" t="s">
        <v>182</v>
      </c>
      <c r="BF34" s="61">
        <f t="shared" si="153"/>
        <v>32</v>
      </c>
      <c r="BG34" s="54" t="s">
        <v>27</v>
      </c>
      <c r="BH34" s="61">
        <f t="shared" si="154"/>
        <v>32</v>
      </c>
      <c r="BI34" s="57" t="s">
        <v>28</v>
      </c>
      <c r="BJ34" s="61">
        <f t="shared" si="155"/>
        <v>32</v>
      </c>
      <c r="BK34" s="54" t="s">
        <v>29</v>
      </c>
      <c r="BL34" s="61">
        <f t="shared" si="156"/>
        <v>32</v>
      </c>
      <c r="BM34" s="54" t="s">
        <v>50</v>
      </c>
      <c r="BN34" s="54">
        <f t="shared" si="157"/>
        <v>50.348304300000002</v>
      </c>
      <c r="BO34" s="54" t="s">
        <v>26</v>
      </c>
      <c r="BP34" s="54">
        <f t="shared" si="158"/>
        <v>20.656653500000001</v>
      </c>
      <c r="BQ34" s="2" t="s">
        <v>181</v>
      </c>
      <c r="BR34" s="61">
        <f t="shared" si="159"/>
        <v>32</v>
      </c>
      <c r="BS34" s="57" t="s">
        <v>30</v>
      </c>
      <c r="BT34" s="61">
        <f t="shared" si="160"/>
        <v>32</v>
      </c>
      <c r="BU34" s="54" t="s">
        <v>31</v>
      </c>
      <c r="BV34" s="61"/>
      <c r="BW34" s="57"/>
      <c r="BX34" s="61"/>
      <c r="BY34" s="57"/>
      <c r="BZ34" s="58" t="str">
        <f t="shared" si="161"/>
        <v xml:space="preserve">//----------------------------------------------------------------------------------------------------------------------------------------------------------------------------
                //Markers for WYCZYN_32
                //marker for main page
                addMarker_w32_main({coords:{lat:50,3483043, lng:20,6566535}, iconImage:'http://nieodlegla.pl/files/marker.svg', });
                function addMarker_w32_main(props) {var marker = new google.maps.Marker({ position:props.coords, map:map, }); if(props.iconImage){marker.setIcon(props.iconImage);}
                                                  google.maps.event.addListener(marker, "click", function() { document.querySelector('.bg-modal').style.display = 'block';         document.querySelector('#wyczyn32_content').style.display = 'block'; document.querySelector('#wyczyn32_content').style.position = 'fixed';});
                                                  };
                //Marker for pop-up
                addMarker_w32({coords:{lat:50,3483043, lng:20,6566535}, iconImage:'http://nieodlegla.pl/files/pin.svg', });
                function addMarker_w32(props) {var marker = new google.maps.Marker({ position:props.coords, map:map_wyczyn32, }); if(props.iconImage){marker.setIcon(props.iconImage);}};
                //----------------------------------------------------------------------------------------------------------------------------------------------------------------------------
</v>
      </c>
      <c r="CA34" s="57" t="s">
        <v>33</v>
      </c>
      <c r="CB34" s="61">
        <f t="shared" si="162"/>
        <v>32</v>
      </c>
      <c r="CC34" s="57" t="s">
        <v>34</v>
      </c>
      <c r="CD34" s="61" t="str">
        <f t="shared" si="163"/>
        <v>32'</v>
      </c>
      <c r="CE34" s="57" t="s">
        <v>35</v>
      </c>
      <c r="CF34" s="58" t="str">
        <f t="shared" si="164"/>
        <v>var map_wyczyn32 = new google.maps.Map(document.getElementById('map_wyczyn32'), optionsFeatPopup);</v>
      </c>
      <c r="CG34" s="2" t="s">
        <v>32</v>
      </c>
      <c r="CH34" s="6">
        <f t="shared" si="37"/>
        <v>32</v>
      </c>
      <c r="CI34" s="2" t="s">
        <v>154</v>
      </c>
      <c r="CJ34" s="9" t="str">
        <f t="shared" si="38"/>
        <v xml:space="preserve">//----------------------------------------------------------------------------------------------------------------------------------------------------------------------------
                //Markers for WYCZYN_32                //Marker for pop-up
                addMarker_w32({coords:{lat:50,3483043, lng:20,6566535}, iconImage:'http://nieodlegla.pl/files/pin.svg', });
                function addMarker_w32(props) {var marker = new google.maps.Marker({ position:props.coords, map:map_wyczyn32, }); if(props.iconImage){marker.setIcon(props.iconImage);}};
                //----------------------------------------------------------------------------------------------------------------------------------------------------------------------------
</v>
      </c>
      <c r="CK34" s="2" t="str">
        <f t="shared" si="39"/>
        <v>{
    *@*displayName*@*: *@*#wyczyn32*@*,
    *@*title*@*: *@*Odwiedź najmniejsze miasto w Polsce*@*,
    *@*contestants*@*: ,
    *@*lat*@*: 50.3483043,
    *@*lng*@*: 20.6566535,
    *@*description*@*: *@*</v>
      </c>
      <c r="CL34" s="2" t="str">
        <f t="shared" si="40"/>
        <v>*@*,
    *@*author*@*: *@**@*
  },</v>
      </c>
      <c r="CM34" s="11" t="str">
        <f t="shared" si="41"/>
        <v>{
    *@*displayName*@*: *@*#wyczyn32*@*,
    *@*title*@*: *@*Odwiedź najmniejsze miasto w Polsce*@*,
    *@*contestants*@*: ,
    *@*lat*@*: 50.3483043,
    *@*lng*@*: 20.6566535,
    *@*description*@*: *@*Rozpoczęcie jubileuszowego roku stulecia niepodległości Polski zbiega się z innym wiekopomnym wydarzeniem - 1 stycznia 2018, po 148 latach przerwy, Wiślica odzyskała prawa miejskie stając się najmniejszym miastem w Polsce. Pogratuluj sukcesu dowolnemu mieszkańcowi Wiślicy.&lt;br/&gt;
Jeśli będziesz już w Wiślicy możesz zrealizować zadanie z gwiazdką nadesłane do nas przez krajoznawcę Pawła  i pokonać 175 km, aby odwiedzić Wyśmierzyce, które przez 44 lata posiadały ten zaszczytny tytuł.*@*,
    *@*author*@*: *@**@*
  },</v>
      </c>
    </row>
    <row r="35" spans="1:131" s="36" customFormat="1" ht="54" customHeight="1" thickBot="1" x14ac:dyDescent="0.3">
      <c r="A35" s="35">
        <v>33</v>
      </c>
      <c r="E35" s="43" t="s">
        <v>103</v>
      </c>
      <c r="F35" s="43"/>
      <c r="G35" s="47" t="s">
        <v>104</v>
      </c>
      <c r="H35" s="47"/>
      <c r="I35" s="35" t="s">
        <v>7</v>
      </c>
      <c r="J35" s="62">
        <f t="shared" si="129"/>
        <v>33</v>
      </c>
      <c r="K35" s="63" t="s">
        <v>9</v>
      </c>
      <c r="L35" s="64">
        <f t="shared" si="130"/>
        <v>33</v>
      </c>
      <c r="M35" s="65" t="s">
        <v>10</v>
      </c>
      <c r="N35" s="62">
        <f t="shared" si="131"/>
        <v>33</v>
      </c>
      <c r="O35" s="63" t="s">
        <v>11</v>
      </c>
      <c r="P35" s="62" t="str">
        <f t="shared" si="132"/>
        <v>Znajdź źródło rzeki w twojej okolicy</v>
      </c>
      <c r="Q35" s="65" t="s">
        <v>48</v>
      </c>
      <c r="R35" s="63" t="s">
        <v>37</v>
      </c>
      <c r="S35" s="64">
        <f t="shared" si="133"/>
        <v>33</v>
      </c>
      <c r="T35" s="65" t="s">
        <v>38</v>
      </c>
      <c r="U35" s="62">
        <f t="shared" si="134"/>
        <v>33</v>
      </c>
      <c r="V35" s="63" t="s">
        <v>12</v>
      </c>
      <c r="W35" s="62">
        <f t="shared" si="135"/>
        <v>33</v>
      </c>
      <c r="X35" s="63" t="s">
        <v>13</v>
      </c>
      <c r="Y35" s="62" t="str">
        <f t="shared" si="136"/>
        <v>Znajdź źródło rzeki w twojej okolicy</v>
      </c>
      <c r="Z35" s="63" t="s">
        <v>49</v>
      </c>
      <c r="AA35" s="62" t="str">
        <f t="shared" si="137"/>
        <v xml:space="preserve">Już w 1987 roku Zbigniew Wodecki śpiewał, że “Powrót do źródeł” to ważna sprawa. Znajdź źródło dowolnej rzeki w twojej okolicy i - poza zatknięciem tam flagi - poświęć chwilę refleksji słowom piosenki, wedle których “źródła biją w każdym z nas”. </v>
      </c>
      <c r="AB35" s="63" t="s">
        <v>14</v>
      </c>
      <c r="AC35" s="62">
        <f t="shared" si="138"/>
        <v>33</v>
      </c>
      <c r="AD35" s="54" t="s">
        <v>308</v>
      </c>
      <c r="AE35" s="62">
        <f t="shared" si="139"/>
        <v>33</v>
      </c>
      <c r="AF35" s="63" t="s">
        <v>15</v>
      </c>
      <c r="AG35" s="62">
        <f t="shared" si="140"/>
        <v>33</v>
      </c>
      <c r="AH35" s="66" t="s">
        <v>8</v>
      </c>
      <c r="AI35" s="74" t="str">
        <f t="shared" si="12"/>
        <v>&lt;!---WYCZYN_33_main--&gt;                    
                    &lt;div class=*@*feat-box*@* id=*@*wyczyn33*@* &gt;
                        &lt;p class=*@*feat-number*@*&gt;#wyczyn33&lt;/p&gt;
                        &lt;h3 class=*@*feat-title*@*&gt;Znajdź źródło rzeki w twojej okolicy&lt;/h3&gt;
                        &lt;p class=*@*feat-counter*@*&gt; 0 osób wzięło udział&lt;/p&gt;
                    &lt;/div&gt;
    &lt;!--feat pop-up code-----WYCZYN_33_---------------------------------------------------------------------------------&gt;
                    &lt;div class=*@*feat-content*@* id=*@*wyczyn33_content*@*&gt;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class=*@*feat-number*@*&gt;#wyczyn33&lt;/p&gt;
                                &lt;h2 class=*@*feat-title*@*&gt;Znajdź źródło rzeki w twojej okolicy&lt;/h2&gt;
                                &lt;p class=*@*feat-counter*@*&gt; 0 osób wzięło udział&lt;/p&gt;
                                &lt;p class=*@*feat-description*@*&gt;Już w 1987 roku Zbigniew Wodecki śpiewał, że “Powrót do źródeł” to ważna sprawa. Znajdź źródło dowolnej rzeki w twojej okolicy i - poza zatknięciem tam flagi - poświęć chwilę refleksji słowom piosenki, wedle których “źródła biją w każdym z nas”. &lt;/p&gt;
                            &lt;/div&gt;
                            &lt;div class=*@*feat-map-block*@*&gt;
                                &lt;div id=*@*map_wyczyn33*@*&gt;&lt;/div&gt;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WYCZYN_33_main--&gt;</v>
      </c>
      <c r="AJ35" s="67" t="str">
        <f t="shared" si="141"/>
        <v xml:space="preserve">                    
    &lt;!--feat pop-up code-----WYCZYN_33_---------------------------------------------------------------------------------&gt;
                    &lt;div class=*@*feat-content*@* id=*@*wyczyn33_content*@*&gt;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class=*@*feat-number*@*&gt;#wyczyn33&lt;/p&gt;
                                &lt;h2 class=*@*feat-title*@*&gt;Znajdź źródło rzeki w twojej okolicy&lt;/h2&gt;
                                &lt;p class=*@*feat-counter*@*&gt; 0 osób wzięło udział&lt;/p&gt;
                                &lt;p class=*@*feat-description*@*&gt;Już w 1987 roku Zbigniew Wodecki śpiewał, że “Powrót do źródeł” to ważna sprawa. Znajdź źródło dowolnej rzeki w twojej okolicy i - poza zatknięciem tam flagi - poświęć chwilę refleksji słowom piosenki, wedle których “źródła biją w każdym z nas”. &lt;/p&gt;
                            &lt;/div&gt;
                            &lt;div class=*@*feat-map-block*@*&gt;
                                &lt;div id=*@*map_wyczyn33*@*&gt;&lt;/div&gt;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WYCZYN_33_main--&gt;</v>
      </c>
      <c r="AK35" s="68" t="str">
        <f t="shared" si="142"/>
        <v>#wyczyn33_content,</v>
      </c>
      <c r="AL35" s="68" t="str">
        <f t="shared" si="143"/>
        <v>#map_wyczyn33,</v>
      </c>
      <c r="AM35" s="63" t="s">
        <v>17</v>
      </c>
      <c r="AN35" s="62" t="str">
        <f t="shared" si="144"/>
        <v>33'</v>
      </c>
      <c r="AO35" s="69" t="s">
        <v>18</v>
      </c>
      <c r="AP35" s="62">
        <f t="shared" si="145"/>
        <v>33</v>
      </c>
      <c r="AQ35" s="63" t="s">
        <v>19</v>
      </c>
      <c r="AR35" s="62">
        <f t="shared" si="146"/>
        <v>33</v>
      </c>
      <c r="AS35" s="63" t="s">
        <v>20</v>
      </c>
      <c r="AT35" s="62">
        <f t="shared" si="147"/>
        <v>33</v>
      </c>
      <c r="AU35" s="63" t="s">
        <v>21</v>
      </c>
      <c r="AV35" s="67" t="str">
        <f t="shared" si="148"/>
        <v xml:space="preserve">    $('#wyczyn33').click(function() {
        document.querySelector('.bg-modal').style.display = 'block';
        document.querySelector('#wyczyn33_content').style.display = 'block';
        document.querySelector('#wyczyn33_content').style.position = 'fixed';
    });
    /*Closing the pop-up with feat-description*/
        $('.popup-close-arrow').click(function() {
        document.querySelector('.bg-modal').style.display = 'none';
        document.querySelector('#wyczyn33_content').style.display = 'none';
    });</v>
      </c>
      <c r="AW35" s="63" t="s">
        <v>32</v>
      </c>
      <c r="AX35" s="70">
        <f t="shared" si="149"/>
        <v>33</v>
      </c>
      <c r="AY35" s="63" t="s">
        <v>24</v>
      </c>
      <c r="AZ35" s="70">
        <f t="shared" si="150"/>
        <v>33</v>
      </c>
      <c r="BA35" s="66" t="s">
        <v>25</v>
      </c>
      <c r="BB35" s="70">
        <f t="shared" si="151"/>
        <v>0</v>
      </c>
      <c r="BC35" s="66" t="s">
        <v>26</v>
      </c>
      <c r="BD35" s="70">
        <f t="shared" si="152"/>
        <v>0</v>
      </c>
      <c r="BE35" s="2" t="s">
        <v>182</v>
      </c>
      <c r="BF35" s="70">
        <f t="shared" si="153"/>
        <v>33</v>
      </c>
      <c r="BG35" s="63" t="s">
        <v>27</v>
      </c>
      <c r="BH35" s="70">
        <f t="shared" si="154"/>
        <v>33</v>
      </c>
      <c r="BI35" s="66" t="s">
        <v>28</v>
      </c>
      <c r="BJ35" s="70">
        <f t="shared" si="155"/>
        <v>33</v>
      </c>
      <c r="BK35" s="63" t="s">
        <v>29</v>
      </c>
      <c r="BL35" s="70">
        <f t="shared" si="156"/>
        <v>33</v>
      </c>
      <c r="BM35" s="63" t="s">
        <v>50</v>
      </c>
      <c r="BN35" s="63">
        <f t="shared" si="157"/>
        <v>0</v>
      </c>
      <c r="BO35" s="63" t="s">
        <v>26</v>
      </c>
      <c r="BP35" s="63">
        <f t="shared" si="158"/>
        <v>0</v>
      </c>
      <c r="BQ35" s="2" t="s">
        <v>181</v>
      </c>
      <c r="BR35" s="70">
        <f t="shared" si="159"/>
        <v>33</v>
      </c>
      <c r="BS35" s="66" t="s">
        <v>30</v>
      </c>
      <c r="BT35" s="70">
        <f t="shared" si="160"/>
        <v>33</v>
      </c>
      <c r="BU35" s="63" t="s">
        <v>31</v>
      </c>
      <c r="BV35" s="70"/>
      <c r="BW35" s="66"/>
      <c r="BX35" s="70"/>
      <c r="BY35" s="66"/>
      <c r="BZ35" s="67" t="str">
        <f t="shared" si="161"/>
        <v xml:space="preserve">//----------------------------------------------------------------------------------------------------------------------------------------------------------------------------
                //Markers for WYCZYN_33
                //marker for main page
                addMarker_w33_main({coords:{lat:0, lng:0}, iconImage:'http://nieodlegla.pl/files/marker.svg', });
                function addMarker_w33_main(props) {var marker = new google.maps.Marker({ position:props.coords, map:map, }); if(props.iconImage){marker.setIcon(props.iconImage);}
                                                  google.maps.event.addListener(marker, "click", function() { document.querySelector('.bg-modal').style.display = 'block';         document.querySelector('#wyczyn33_content').style.display = 'block'; document.querySelector('#wyczyn33_content').style.position = 'fixed';});
                                                  };
                //Marker for pop-up
                addMarker_w33({coords:{lat:0, lng:0}, iconImage:'http://nieodlegla.pl/files/pin.svg', });
                function addMarker_w33(props) {var marker = new google.maps.Marker({ position:props.coords, map:map_wyczyn33, }); if(props.iconImage){marker.setIcon(props.iconImage);}};
                //----------------------------------------------------------------------------------------------------------------------------------------------------------------------------
</v>
      </c>
      <c r="CA35" s="66" t="s">
        <v>33</v>
      </c>
      <c r="CB35" s="70">
        <f t="shared" si="162"/>
        <v>33</v>
      </c>
      <c r="CC35" s="66" t="s">
        <v>34</v>
      </c>
      <c r="CD35" s="70" t="str">
        <f t="shared" si="163"/>
        <v>33'</v>
      </c>
      <c r="CE35" s="66" t="s">
        <v>35</v>
      </c>
      <c r="CF35" s="67" t="str">
        <f t="shared" si="164"/>
        <v>var map_wyczyn33 = new google.maps.Map(document.getElementById('map_wyczyn33'), optionsFeatPopup);</v>
      </c>
      <c r="CG35" s="37" t="s">
        <v>32</v>
      </c>
      <c r="CH35" s="38">
        <f t="shared" si="37"/>
        <v>33</v>
      </c>
      <c r="CI35" s="37" t="s">
        <v>154</v>
      </c>
      <c r="CJ35" s="39" t="str">
        <f t="shared" si="38"/>
        <v xml:space="preserve">//----------------------------------------------------------------------------------------------------------------------------------------------------------------------------
                //Markers for WYCZYN_33                //Marker for pop-up
                addMarker_w33({coords:{lat:0, lng:0}, iconImage:'http://nieodlegla.pl/files/pin.svg', });
                function addMarker_w33(props) {var marker = new google.maps.Marker({ position:props.coords, map:map_wyczyn33, }); if(props.iconImage){marker.setIcon(props.iconImage);}};
                //----------------------------------------------------------------------------------------------------------------------------------------------------------------------------
</v>
      </c>
      <c r="CK35" s="2" t="str">
        <f t="shared" si="39"/>
        <v>{
    *@*displayName*@*: *@*#wyczyn33*@*,
    *@*title*@*: *@*Znajdź źródło rzeki w twojej okolicy*@*,
    *@*contestants*@*: ,
    *@*lat*@*: ,
    *@*lng*@*: ,
    *@*description*@*: *@*</v>
      </c>
      <c r="CL35" s="2" t="str">
        <f t="shared" si="40"/>
        <v>*@*,
    *@*author*@*: *@**@*
  },</v>
      </c>
      <c r="CM35" s="11" t="str">
        <f t="shared" si="41"/>
        <v>{
    *@*displayName*@*: *@*#wyczyn33*@*,
    *@*title*@*: *@*Znajdź źródło rzeki w twojej okolicy*@*,
    *@*contestants*@*: ,
    *@*lat*@*: ,
    *@*lng*@*: ,
    *@*description*@*: *@*Już w 1987 roku Zbigniew Wodecki śpiewał, że “Powrót do źródeł” to ważna sprawa. Znajdź źródło dowolnej rzeki w twojej okolicy i - poza zatknięciem tam flagi - poświęć chwilę refleksji słowom piosenki, wedle których “źródła biją w każdym z nas”. *@*,
    *@*author*@*: *@**@*
  },</v>
      </c>
    </row>
    <row r="36" spans="1:131" ht="54" customHeight="1" thickBot="1" x14ac:dyDescent="0.3">
      <c r="A36" s="34">
        <v>34</v>
      </c>
      <c r="B36" s="3" t="s">
        <v>120</v>
      </c>
      <c r="C36" s="3">
        <v>51.410625199999998</v>
      </c>
      <c r="D36" s="3">
        <v>21.960634599999999</v>
      </c>
      <c r="E36" s="14" t="s">
        <v>121</v>
      </c>
      <c r="F36" s="14"/>
      <c r="G36" s="3" t="s">
        <v>163</v>
      </c>
      <c r="I36" s="52" t="s">
        <v>7</v>
      </c>
      <c r="J36" s="53">
        <f t="shared" si="129"/>
        <v>34</v>
      </c>
      <c r="K36" s="54" t="s">
        <v>9</v>
      </c>
      <c r="L36" s="55">
        <f t="shared" si="130"/>
        <v>34</v>
      </c>
      <c r="M36" s="56" t="s">
        <v>10</v>
      </c>
      <c r="N36" s="53">
        <f t="shared" si="131"/>
        <v>34</v>
      </c>
      <c r="O36" s="54" t="s">
        <v>11</v>
      </c>
      <c r="P36" s="53" t="str">
        <f t="shared" si="132"/>
        <v>Zobacz przyszłość w pierwszym polskim muzeum</v>
      </c>
      <c r="Q36" s="56" t="s">
        <v>48</v>
      </c>
      <c r="R36" s="54" t="s">
        <v>37</v>
      </c>
      <c r="S36" s="55">
        <f t="shared" si="133"/>
        <v>34</v>
      </c>
      <c r="T36" s="56" t="s">
        <v>38</v>
      </c>
      <c r="U36" s="53">
        <f t="shared" si="134"/>
        <v>34</v>
      </c>
      <c r="V36" s="54" t="s">
        <v>12</v>
      </c>
      <c r="W36" s="53">
        <f t="shared" si="135"/>
        <v>34</v>
      </c>
      <c r="X36" s="54" t="s">
        <v>13</v>
      </c>
      <c r="Y36" s="53" t="str">
        <f t="shared" si="136"/>
        <v>Zobacz przyszłość w pierwszym polskim muzeum</v>
      </c>
      <c r="Z36" s="54" t="s">
        <v>49</v>
      </c>
      <c r="AA36" s="53" t="str">
        <f t="shared" si="137"/>
        <v xml:space="preserve">Znajdź słowo “przyszłość” umieszczone gdzieś w świątyni Sybilli w Puławach noszącej tytuł pierwszego polskiego muzeum. Zostało ono utworzone przez Izabelę Czartoryską, która  aby przypominać o “polskości” podczas trwania zaborów wyeksponowała w nim pamiątki związane z historią naszego kraju. </v>
      </c>
      <c r="AB36" s="54" t="s">
        <v>14</v>
      </c>
      <c r="AC36" s="53">
        <f t="shared" si="138"/>
        <v>34</v>
      </c>
      <c r="AD36" s="54" t="s">
        <v>308</v>
      </c>
      <c r="AE36" s="53">
        <f t="shared" si="139"/>
        <v>34</v>
      </c>
      <c r="AF36" s="54" t="s">
        <v>15</v>
      </c>
      <c r="AG36" s="53">
        <f t="shared" si="140"/>
        <v>34</v>
      </c>
      <c r="AH36" s="57" t="s">
        <v>8</v>
      </c>
      <c r="AI36" s="74" t="str">
        <f t="shared" si="12"/>
        <v>&lt;!---WYCZYN_34_main--&gt;                    
                    &lt;div class=*@*feat-box*@* id=*@*wyczyn34*@* &gt;
                        &lt;p class=*@*feat-number*@*&gt;#wyczyn34&lt;/p&gt;
                        &lt;h3 class=*@*feat-title*@*&gt;Zobacz przyszłość w pierwszym polskim muzeum&lt;/h3&gt;
                        &lt;p class=*@*feat-counter*@*&gt; 0 osób wzięło udział&lt;/p&gt;
                    &lt;/div&gt;
    &lt;!--feat pop-up code-----WYCZYN_34_---------------------------------------------------------------------------------&gt;
                    &lt;div class=*@*feat-content*@* id=*@*wyczyn34_content*@*&gt;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class=*@*feat-number*@*&gt;#wyczyn34&lt;/p&gt;
                                &lt;h2 class=*@*feat-title*@*&gt;Zobacz przyszłość w pierwszym polskim muzeum&lt;/h2&gt;
                                &lt;p class=*@*feat-counter*@*&gt; 0 osób wzięło udział&lt;/p&gt;
                                &lt;p class=*@*feat-description*@*&gt;Znajdź słowo “przyszłość” umieszczone gdzieś w świątyni Sybilli w Puławach noszącej tytuł pierwszego polskiego muzeum. Zostało ono utworzone przez Izabelę Czartoryską, która  aby przypominać o “polskości” podczas trwania zaborów wyeksponowała w nim pamiątki związane z historią naszego kraju. &lt;/p&gt;
                            &lt;/div&gt;
                            &lt;div class=*@*feat-map-block*@*&gt;
                                &lt;div id=*@*map_wyczyn34*@*&gt;&lt;/div&gt;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WYCZYN_34_main--&gt;</v>
      </c>
      <c r="AJ36" s="58" t="str">
        <f t="shared" si="141"/>
        <v xml:space="preserve">                    
    &lt;!--feat pop-up code-----WYCZYN_34_---------------------------------------------------------------------------------&gt;
                    &lt;div class=*@*feat-content*@* id=*@*wyczyn34_content*@*&gt;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class=*@*feat-number*@*&gt;#wyczyn34&lt;/p&gt;
                                &lt;h2 class=*@*feat-title*@*&gt;Zobacz przyszłość w pierwszym polskim muzeum&lt;/h2&gt;
                                &lt;p class=*@*feat-counter*@*&gt; 0 osób wzięło udział&lt;/p&gt;
                                &lt;p class=*@*feat-description*@*&gt;Znajdź słowo “przyszłość” umieszczone gdzieś w świątyni Sybilli w Puławach noszącej tytuł pierwszego polskiego muzeum. Zostało ono utworzone przez Izabelę Czartoryską, która  aby przypominać o “polskości” podczas trwania zaborów wyeksponowała w nim pamiątki związane z historią naszego kraju. &lt;/p&gt;
                            &lt;/div&gt;
                            &lt;div class=*@*feat-map-block*@*&gt;
                                &lt;div id=*@*map_wyczyn34*@*&gt;&lt;/div&gt;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WYCZYN_34_main--&gt;</v>
      </c>
      <c r="AK36" s="59" t="str">
        <f t="shared" si="142"/>
        <v>#wyczyn34_content,</v>
      </c>
      <c r="AL36" s="59" t="str">
        <f t="shared" si="143"/>
        <v>#map_wyczyn34,</v>
      </c>
      <c r="AM36" s="54" t="s">
        <v>17</v>
      </c>
      <c r="AN36" s="53" t="str">
        <f t="shared" si="144"/>
        <v>34'</v>
      </c>
      <c r="AO36" s="60" t="s">
        <v>18</v>
      </c>
      <c r="AP36" s="53">
        <f t="shared" si="145"/>
        <v>34</v>
      </c>
      <c r="AQ36" s="54" t="s">
        <v>19</v>
      </c>
      <c r="AR36" s="53">
        <f t="shared" si="146"/>
        <v>34</v>
      </c>
      <c r="AS36" s="54" t="s">
        <v>20</v>
      </c>
      <c r="AT36" s="53">
        <f t="shared" si="147"/>
        <v>34</v>
      </c>
      <c r="AU36" s="54" t="s">
        <v>21</v>
      </c>
      <c r="AV36" s="58" t="str">
        <f t="shared" si="148"/>
        <v xml:space="preserve">    $('#wyczyn34').click(function() {
        document.querySelector('.bg-modal').style.display = 'block';
        document.querySelector('#wyczyn34_content').style.display = 'block';
        document.querySelector('#wyczyn34_content').style.position = 'fixed';
    });
    /*Closing the pop-up with feat-description*/
        $('.popup-close-arrow').click(function() {
        document.querySelector('.bg-modal').style.display = 'none';
        document.querySelector('#wyczyn34_content').style.display = 'none';
    });</v>
      </c>
      <c r="AW36" s="54" t="s">
        <v>32</v>
      </c>
      <c r="AX36" s="61">
        <f t="shared" si="149"/>
        <v>34</v>
      </c>
      <c r="AY36" s="54" t="s">
        <v>24</v>
      </c>
      <c r="AZ36" s="61">
        <f t="shared" si="150"/>
        <v>34</v>
      </c>
      <c r="BA36" s="57" t="s">
        <v>25</v>
      </c>
      <c r="BB36" s="61">
        <f t="shared" si="151"/>
        <v>51.410625199999998</v>
      </c>
      <c r="BC36" s="57" t="s">
        <v>26</v>
      </c>
      <c r="BD36" s="61">
        <f t="shared" si="152"/>
        <v>21.960634599999999</v>
      </c>
      <c r="BE36" s="2" t="s">
        <v>182</v>
      </c>
      <c r="BF36" s="61">
        <f t="shared" si="153"/>
        <v>34</v>
      </c>
      <c r="BG36" s="54" t="s">
        <v>27</v>
      </c>
      <c r="BH36" s="61">
        <f t="shared" si="154"/>
        <v>34</v>
      </c>
      <c r="BI36" s="57" t="s">
        <v>28</v>
      </c>
      <c r="BJ36" s="61">
        <f t="shared" si="155"/>
        <v>34</v>
      </c>
      <c r="BK36" s="54" t="s">
        <v>29</v>
      </c>
      <c r="BL36" s="61">
        <f t="shared" si="156"/>
        <v>34</v>
      </c>
      <c r="BM36" s="54" t="s">
        <v>50</v>
      </c>
      <c r="BN36" s="54">
        <f t="shared" si="157"/>
        <v>51.410625199999998</v>
      </c>
      <c r="BO36" s="54" t="s">
        <v>26</v>
      </c>
      <c r="BP36" s="54">
        <f t="shared" si="158"/>
        <v>21.960634599999999</v>
      </c>
      <c r="BQ36" s="2" t="s">
        <v>181</v>
      </c>
      <c r="BR36" s="61">
        <f t="shared" si="159"/>
        <v>34</v>
      </c>
      <c r="BS36" s="57" t="s">
        <v>30</v>
      </c>
      <c r="BT36" s="61">
        <f t="shared" si="160"/>
        <v>34</v>
      </c>
      <c r="BU36" s="54" t="s">
        <v>31</v>
      </c>
      <c r="BV36" s="61"/>
      <c r="BW36" s="57"/>
      <c r="BX36" s="61"/>
      <c r="BY36" s="57"/>
      <c r="BZ36" s="58" t="str">
        <f t="shared" si="161"/>
        <v xml:space="preserve">//----------------------------------------------------------------------------------------------------------------------------------------------------------------------------
                //Markers for WYCZYN_34
                //marker for main page
                addMarker_w34_main({coords:{lat:51,4106252, lng:21,9606346}, iconImage:'http://nieodlegla.pl/files/marker.svg', });
                function addMarker_w34_main(props) {var marker = new google.maps.Marker({ position:props.coords, map:map, }); if(props.iconImage){marker.setIcon(props.iconImage);}
                                                  google.maps.event.addListener(marker, "click", function() { document.querySelector('.bg-modal').style.display = 'block';         document.querySelector('#wyczyn34_content').style.display = 'block'; document.querySelector('#wyczyn34_content').style.position = 'fixed';});
                                                  };
                //Marker for pop-up
                addMarker_w34({coords:{lat:51,4106252, lng:21,9606346}, iconImage:'http://nieodlegla.pl/files/pin.svg', });
                function addMarker_w34(props) {var marker = new google.maps.Marker({ position:props.coords, map:map_wyczyn34, }); if(props.iconImage){marker.setIcon(props.iconImage);}};
                //----------------------------------------------------------------------------------------------------------------------------------------------------------------------------
</v>
      </c>
      <c r="CA36" s="57" t="s">
        <v>33</v>
      </c>
      <c r="CB36" s="61">
        <f t="shared" si="162"/>
        <v>34</v>
      </c>
      <c r="CC36" s="57" t="s">
        <v>34</v>
      </c>
      <c r="CD36" s="61" t="str">
        <f t="shared" si="163"/>
        <v>34'</v>
      </c>
      <c r="CE36" s="57" t="s">
        <v>35</v>
      </c>
      <c r="CF36" s="58" t="str">
        <f t="shared" si="164"/>
        <v>var map_wyczyn34 = new google.maps.Map(document.getElementById('map_wyczyn34'), optionsFeatPopup);</v>
      </c>
      <c r="CG36" s="2" t="s">
        <v>32</v>
      </c>
      <c r="CH36" s="6">
        <f t="shared" si="37"/>
        <v>34</v>
      </c>
      <c r="CI36" s="2" t="s">
        <v>154</v>
      </c>
      <c r="CJ36" s="9" t="str">
        <f t="shared" si="38"/>
        <v xml:space="preserve">//----------------------------------------------------------------------------------------------------------------------------------------------------------------------------
                //Markers for WYCZYN_34                //Marker for pop-up
                addMarker_w34({coords:{lat:51,4106252, lng:21,9606346}, iconImage:'http://nieodlegla.pl/files/pin.svg', });
                function addMarker_w34(props) {var marker = new google.maps.Marker({ position:props.coords, map:map_wyczyn34, }); if(props.iconImage){marker.setIcon(props.iconImage);}};
                //----------------------------------------------------------------------------------------------------------------------------------------------------------------------------
</v>
      </c>
      <c r="CK36" s="2" t="str">
        <f t="shared" si="39"/>
        <v>{
    *@*displayName*@*: *@*#wyczyn34*@*,
    *@*title*@*: *@*Zobacz przyszłość w pierwszym polskim muzeum*@*,
    *@*contestants*@*: ,
    *@*lat*@*: 51.4106252,
    *@*lng*@*: 21.9606346,
    *@*description*@*: *@*</v>
      </c>
      <c r="CL36" s="2" t="str">
        <f t="shared" si="40"/>
        <v>*@*,
    *@*author*@*: *@**@*
  },</v>
      </c>
      <c r="CM36" s="11" t="str">
        <f t="shared" si="41"/>
        <v>{
    *@*displayName*@*: *@*#wyczyn34*@*,
    *@*title*@*: *@*Zobacz przyszłość w pierwszym polskim muzeum*@*,
    *@*contestants*@*: ,
    *@*lat*@*: 51.4106252,
    *@*lng*@*: 21.9606346,
    *@*description*@*: *@*Znajdź słowo “przyszłość” umieszczone gdzieś w świątyni Sybilli w Puławach noszącej tytuł pierwszego polskiego muzeum. Zostało ono utworzone przez Izabelę Czartoryską, która  aby przypominać o “polskości” podczas trwania zaborów wyeksponowała w nim pamiątki związane z historią naszego kraju. *@*,
    *@*author*@*: *@**@*
  },</v>
      </c>
    </row>
    <row r="37" spans="1:131" ht="54" customHeight="1" thickBot="1" x14ac:dyDescent="0.3">
      <c r="A37" s="34">
        <v>35</v>
      </c>
      <c r="B37" s="3" t="s">
        <v>122</v>
      </c>
      <c r="C37" s="3">
        <v>50.692843799999999</v>
      </c>
      <c r="D37" s="3">
        <v>22.9724656</v>
      </c>
      <c r="E37" s="3" t="s">
        <v>123</v>
      </c>
      <c r="F37" s="3">
        <v>2</v>
      </c>
      <c r="G37" s="3" t="s">
        <v>124</v>
      </c>
      <c r="I37" s="52" t="s">
        <v>7</v>
      </c>
      <c r="J37" s="53">
        <f t="shared" si="129"/>
        <v>35</v>
      </c>
      <c r="K37" s="54" t="s">
        <v>9</v>
      </c>
      <c r="L37" s="55">
        <f t="shared" si="130"/>
        <v>35</v>
      </c>
      <c r="M37" s="56" t="s">
        <v>10</v>
      </c>
      <c r="N37" s="53">
        <f t="shared" si="131"/>
        <v>35</v>
      </c>
      <c r="O37" s="54" t="s">
        <v>11</v>
      </c>
      <c r="P37" s="53" t="str">
        <f t="shared" si="132"/>
        <v>Znajdź chrząszcza w Szczebrzeszynie, konia w Koninie lub żyrafę w… Tychach</v>
      </c>
      <c r="Q37" s="56" t="s">
        <v>48</v>
      </c>
      <c r="R37" s="54" t="s">
        <v>37</v>
      </c>
      <c r="S37" s="55">
        <f t="shared" si="133"/>
        <v>35</v>
      </c>
      <c r="T37" s="56" t="s">
        <v>38</v>
      </c>
      <c r="U37" s="53">
        <f t="shared" si="134"/>
        <v>35</v>
      </c>
      <c r="V37" s="54" t="s">
        <v>12</v>
      </c>
      <c r="W37" s="53">
        <f t="shared" si="135"/>
        <v>35</v>
      </c>
      <c r="X37" s="54" t="s">
        <v>13</v>
      </c>
      <c r="Y37" s="53" t="str">
        <f t="shared" si="136"/>
        <v>Znajdź chrząszcza w Szczebrzeszynie, konia w Koninie lub żyrafę w… Tychach</v>
      </c>
      <c r="Z37" s="54" t="s">
        <v>49</v>
      </c>
      <c r="AA37" s="53" t="str">
        <f t="shared" si="137"/>
        <v>W Polsce znajdują się liczne pomniki jak ten w Szczebrzeszynie czy Koninie prezentujące  zwierzęta albo jak tyski Pomnik Pracy i Walki kojarzące się z nimi poprzez wygląd i zyskujące nowe nazwy. Poszukaj i popytaj znajomych a na pewno znajdziesz jakiś w swojej okolicy.</v>
      </c>
      <c r="AB37" s="54" t="s">
        <v>14</v>
      </c>
      <c r="AC37" s="53">
        <f t="shared" si="138"/>
        <v>35</v>
      </c>
      <c r="AD37" s="54" t="s">
        <v>308</v>
      </c>
      <c r="AE37" s="53">
        <f t="shared" si="139"/>
        <v>35</v>
      </c>
      <c r="AF37" s="54" t="s">
        <v>15</v>
      </c>
      <c r="AG37" s="53">
        <f t="shared" si="140"/>
        <v>35</v>
      </c>
      <c r="AH37" s="57" t="s">
        <v>8</v>
      </c>
      <c r="AI37" s="74" t="str">
        <f t="shared" si="12"/>
        <v>&lt;!---WYCZYN_35_main--&gt;                    
                    &lt;div class=*@*feat-box*@* id=*@*wyczyn35*@* &gt;
                        &lt;p class=*@*feat-number*@*&gt;#wyczyn35&lt;/p&gt;
                        &lt;h3 class=*@*feat-title*@*&gt;Znajdź chrząszcza w Szczebrzeszynie, konia w Koninie lub żyrafę w… Tychach&lt;/h3&gt;
                        &lt;p class=*@*feat-counter*@*&gt; 0 osób wzięło udział&lt;/p&gt;
                    &lt;/div&gt;
    &lt;!--feat pop-up code-----WYCZYN_35_---------------------------------------------------------------------------------&gt;
                    &lt;div class=*@*feat-content*@* id=*@*wyczyn35_content*@*&gt;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class=*@*feat-number*@*&gt;#wyczyn35&lt;/p&gt;
                                &lt;h2 class=*@*feat-title*@*&gt;Znajdź chrząszcza w Szczebrzeszynie, konia w Koninie lub żyrafę w… Tychach&lt;/h2&gt;
                                &lt;p class=*@*feat-counter*@*&gt; 0 osób wzięło udział&lt;/p&gt;
                                &lt;p class=*@*feat-description*@*&gt;W Polsce znajdują się liczne pomniki jak ten w Szczebrzeszynie czy Koninie prezentujące  zwierzęta albo jak tyski Pomnik Pracy i Walki kojarzące się z nimi poprzez wygląd i zyskujące nowe nazwy. Poszukaj i popytaj znajomych a na pewno znajdziesz jakiś w swojej okolicy.&lt;/p&gt;
                            &lt;/div&gt;
                            &lt;div class=*@*feat-map-block*@*&gt;
                                &lt;div id=*@*map_wyczyn35*@*&gt;&lt;/div&gt;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WYCZYN_35_main--&gt;</v>
      </c>
      <c r="AJ37" s="58" t="str">
        <f t="shared" si="141"/>
        <v xml:space="preserve">                    
    &lt;!--feat pop-up code-----WYCZYN_35_---------------------------------------------------------------------------------&gt;
                    &lt;div class=*@*feat-content*@* id=*@*wyczyn35_content*@*&gt;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class=*@*feat-number*@*&gt;#wyczyn35&lt;/p&gt;
                                &lt;h2 class=*@*feat-title*@*&gt;Znajdź chrząszcza w Szczebrzeszynie, konia w Koninie lub żyrafę w… Tychach&lt;/h2&gt;
                                &lt;p class=*@*feat-counter*@*&gt; 0 osób wzięło udział&lt;/p&gt;
                                &lt;p class=*@*feat-description*@*&gt;W Polsce znajdują się liczne pomniki jak ten w Szczebrzeszynie czy Koninie prezentujące  zwierzęta albo jak tyski Pomnik Pracy i Walki kojarzące się z nimi poprzez wygląd i zyskujące nowe nazwy. Poszukaj i popytaj znajomych a na pewno znajdziesz jakiś w swojej okolicy.&lt;/p&gt;
                            &lt;/div&gt;
                            &lt;div class=*@*feat-map-block*@*&gt;
                                &lt;div id=*@*map_wyczyn35*@*&gt;&lt;/div&gt;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WYCZYN_35_main--&gt;</v>
      </c>
      <c r="AK37" s="59" t="str">
        <f t="shared" si="142"/>
        <v>#wyczyn35_content,</v>
      </c>
      <c r="AL37" s="59" t="str">
        <f t="shared" si="143"/>
        <v>#map_wyczyn35,</v>
      </c>
      <c r="AM37" s="54" t="s">
        <v>17</v>
      </c>
      <c r="AN37" s="53" t="str">
        <f t="shared" si="144"/>
        <v>35'</v>
      </c>
      <c r="AO37" s="60" t="s">
        <v>18</v>
      </c>
      <c r="AP37" s="53">
        <f t="shared" si="145"/>
        <v>35</v>
      </c>
      <c r="AQ37" s="54" t="s">
        <v>19</v>
      </c>
      <c r="AR37" s="53">
        <f t="shared" si="146"/>
        <v>35</v>
      </c>
      <c r="AS37" s="54" t="s">
        <v>20</v>
      </c>
      <c r="AT37" s="53">
        <f t="shared" si="147"/>
        <v>35</v>
      </c>
      <c r="AU37" s="54" t="s">
        <v>21</v>
      </c>
      <c r="AV37" s="58" t="str">
        <f t="shared" si="148"/>
        <v xml:space="preserve">    $('#wyczyn35').click(function() {
        document.querySelector('.bg-modal').style.display = 'block';
        document.querySelector('#wyczyn35_content').style.display = 'block';
        document.querySelector('#wyczyn35_content').style.position = 'fixed';
    });
    /*Closing the pop-up with feat-description*/
        $('.popup-close-arrow').click(function() {
        document.querySelector('.bg-modal').style.display = 'none';
        document.querySelector('#wyczyn35_content').style.display = 'none';
    });</v>
      </c>
      <c r="AW37" s="54" t="s">
        <v>32</v>
      </c>
      <c r="AX37" s="61">
        <f t="shared" si="149"/>
        <v>35</v>
      </c>
      <c r="AY37" s="54" t="s">
        <v>24</v>
      </c>
      <c r="AZ37" s="61">
        <f t="shared" si="150"/>
        <v>35</v>
      </c>
      <c r="BA37" s="57" t="s">
        <v>25</v>
      </c>
      <c r="BB37" s="61">
        <f t="shared" si="151"/>
        <v>50.692843799999999</v>
      </c>
      <c r="BC37" s="57" t="s">
        <v>26</v>
      </c>
      <c r="BD37" s="61">
        <f t="shared" si="152"/>
        <v>22.9724656</v>
      </c>
      <c r="BE37" s="2" t="s">
        <v>182</v>
      </c>
      <c r="BF37" s="61">
        <f t="shared" si="153"/>
        <v>35</v>
      </c>
      <c r="BG37" s="54" t="s">
        <v>27</v>
      </c>
      <c r="BH37" s="61">
        <f t="shared" si="154"/>
        <v>35</v>
      </c>
      <c r="BI37" s="57" t="s">
        <v>28</v>
      </c>
      <c r="BJ37" s="61">
        <f t="shared" si="155"/>
        <v>35</v>
      </c>
      <c r="BK37" s="54" t="s">
        <v>29</v>
      </c>
      <c r="BL37" s="61">
        <f t="shared" si="156"/>
        <v>35</v>
      </c>
      <c r="BM37" s="54" t="s">
        <v>50</v>
      </c>
      <c r="BN37" s="54">
        <f t="shared" si="157"/>
        <v>50.692843799999999</v>
      </c>
      <c r="BO37" s="54" t="s">
        <v>26</v>
      </c>
      <c r="BP37" s="54">
        <f t="shared" si="158"/>
        <v>22.9724656</v>
      </c>
      <c r="BQ37" s="2" t="s">
        <v>181</v>
      </c>
      <c r="BR37" s="61">
        <f t="shared" si="159"/>
        <v>35</v>
      </c>
      <c r="BS37" s="57" t="s">
        <v>30</v>
      </c>
      <c r="BT37" s="61">
        <f t="shared" si="160"/>
        <v>35</v>
      </c>
      <c r="BU37" s="54" t="s">
        <v>31</v>
      </c>
      <c r="BV37" s="61"/>
      <c r="BW37" s="57"/>
      <c r="BX37" s="61"/>
      <c r="BY37" s="57"/>
      <c r="BZ37" s="58" t="str">
        <f t="shared" si="161"/>
        <v xml:space="preserve">//----------------------------------------------------------------------------------------------------------------------------------------------------------------------------
                //Markers for WYCZYN_35
                //marker for main page
                addMarker_w35_main({coords:{lat:50,6928438, lng:22,9724656}, iconImage:'http://nieodlegla.pl/files/marker.svg', });
                function addMarker_w35_main(props) {var marker = new google.maps.Marker({ position:props.coords, map:map, }); if(props.iconImage){marker.setIcon(props.iconImage);}
                                                  google.maps.event.addListener(marker, "click", function() { document.querySelector('.bg-modal').style.display = 'block';         document.querySelector('#wyczyn35_content').style.display = 'block'; document.querySelector('#wyczyn35_content').style.position = 'fixed';});
                                                  };
                //Marker for pop-up
                addMarker_w35({coords:{lat:50,6928438, lng:22,9724656}, iconImage:'http://nieodlegla.pl/files/pin.svg', });
                function addMarker_w35(props) {var marker = new google.maps.Marker({ position:props.coords, map:map_wyczyn35, }); if(props.iconImage){marker.setIcon(props.iconImage);}};
                //----------------------------------------------------------------------------------------------------------------------------------------------------------------------------
</v>
      </c>
      <c r="CA37" s="57" t="s">
        <v>33</v>
      </c>
      <c r="CB37" s="61">
        <f t="shared" si="162"/>
        <v>35</v>
      </c>
      <c r="CC37" s="57" t="s">
        <v>34</v>
      </c>
      <c r="CD37" s="61" t="str">
        <f t="shared" si="163"/>
        <v>35'</v>
      </c>
      <c r="CE37" s="57" t="s">
        <v>35</v>
      </c>
      <c r="CF37" s="58" t="str">
        <f t="shared" si="164"/>
        <v>var map_wyczyn35 = new google.maps.Map(document.getElementById('map_wyczyn35'), optionsFeatPopup);</v>
      </c>
      <c r="CG37" s="2" t="s">
        <v>32</v>
      </c>
      <c r="CH37" s="6">
        <f t="shared" si="37"/>
        <v>35</v>
      </c>
      <c r="CI37" s="2" t="s">
        <v>154</v>
      </c>
      <c r="CJ37" s="9" t="str">
        <f t="shared" si="38"/>
        <v xml:space="preserve">//----------------------------------------------------------------------------------------------------------------------------------------------------------------------------
                //Markers for WYCZYN_35                //Marker for pop-up
                addMarker_w35({coords:{lat:50,6928438, lng:22,9724656}, iconImage:'http://nieodlegla.pl/files/pin.svg', });
                function addMarker_w35(props) {var marker = new google.maps.Marker({ position:props.coords, map:map_wyczyn35, }); if(props.iconImage){marker.setIcon(props.iconImage);}};
                //----------------------------------------------------------------------------------------------------------------------------------------------------------------------------
</v>
      </c>
      <c r="CK37" s="2" t="str">
        <f t="shared" si="39"/>
        <v>{
    *@*displayName*@*: *@*#wyczyn35*@*,
    *@*title*@*: *@*Znajdź chrząszcza w Szczebrzeszynie, konia w Koninie lub żyrafę w… Tychach*@*,
    *@*contestants*@*: 2,
    *@*lat*@*: 50.6928438,
    *@*lng*@*: 22.9724656,
    *@*description*@*: *@*</v>
      </c>
      <c r="CL37" s="2" t="str">
        <f t="shared" si="40"/>
        <v>*@*,
    *@*author*@*: *@**@*
  },</v>
      </c>
      <c r="CM37" s="11" t="str">
        <f t="shared" si="41"/>
        <v>{
    *@*displayName*@*: *@*#wyczyn35*@*,
    *@*title*@*: *@*Znajdź chrząszcza w Szczebrzeszynie, konia w Koninie lub żyrafę w… Tychach*@*,
    *@*contestants*@*: 2,
    *@*lat*@*: 50.6928438,
    *@*lng*@*: 22.9724656,
    *@*description*@*: *@*W Polsce znajdują się liczne pomniki jak ten w Szczebrzeszynie czy Koninie prezentujące  zwierzęta albo jak tyski Pomnik Pracy i Walki kojarzące się z nimi poprzez wygląd i zyskujące nowe nazwy. Poszukaj i popytaj znajomych a na pewno znajdziesz jakiś w swojej okolicy.*@*,
    *@*author*@*: *@**@*
  },</v>
      </c>
    </row>
    <row r="38" spans="1:131" ht="54" customHeight="1" thickBot="1" x14ac:dyDescent="0.3">
      <c r="A38" s="34">
        <v>36</v>
      </c>
      <c r="B38" s="3" t="s">
        <v>125</v>
      </c>
      <c r="C38" s="3">
        <v>54.263458</v>
      </c>
      <c r="D38" s="3">
        <v>22.775760600000002</v>
      </c>
      <c r="E38" s="14" t="s">
        <v>127</v>
      </c>
      <c r="F38" s="14"/>
      <c r="G38" s="15" t="s">
        <v>128</v>
      </c>
      <c r="H38" s="15"/>
      <c r="I38" s="52" t="s">
        <v>7</v>
      </c>
      <c r="J38" s="53">
        <f t="shared" si="129"/>
        <v>36</v>
      </c>
      <c r="K38" s="54" t="s">
        <v>9</v>
      </c>
      <c r="L38" s="55">
        <f t="shared" si="130"/>
        <v>36</v>
      </c>
      <c r="M38" s="56" t="s">
        <v>10</v>
      </c>
      <c r="N38" s="53">
        <f t="shared" si="131"/>
        <v>36</v>
      </c>
      <c r="O38" s="54" t="s">
        <v>11</v>
      </c>
      <c r="P38" s="53" t="str">
        <f t="shared" si="132"/>
        <v>Odetchnij głęboko nad jeziorem Hańcza</v>
      </c>
      <c r="Q38" s="56" t="s">
        <v>48</v>
      </c>
      <c r="R38" s="54" t="s">
        <v>37</v>
      </c>
      <c r="S38" s="55">
        <f t="shared" si="133"/>
        <v>36</v>
      </c>
      <c r="T38" s="56" t="s">
        <v>38</v>
      </c>
      <c r="U38" s="53">
        <f t="shared" si="134"/>
        <v>36</v>
      </c>
      <c r="V38" s="54" t="s">
        <v>12</v>
      </c>
      <c r="W38" s="53">
        <f t="shared" si="135"/>
        <v>36</v>
      </c>
      <c r="X38" s="54" t="s">
        <v>13</v>
      </c>
      <c r="Y38" s="53" t="str">
        <f t="shared" si="136"/>
        <v>Odetchnij głęboko nad jeziorem Hańcza</v>
      </c>
      <c r="Z38" s="54" t="s">
        <v>49</v>
      </c>
      <c r="AA38" s="53" t="str">
        <f t="shared" si="137"/>
        <v>Złap oddech nad najgłębszym jeziorem Polski. Niech będzie  dłuższy niż 108,5 metra, które dzielić Cię będzie od jego dna.  </v>
      </c>
      <c r="AB38" s="54" t="s">
        <v>14</v>
      </c>
      <c r="AC38" s="53">
        <f t="shared" si="138"/>
        <v>36</v>
      </c>
      <c r="AD38" s="54" t="s">
        <v>308</v>
      </c>
      <c r="AE38" s="53">
        <f t="shared" si="139"/>
        <v>36</v>
      </c>
      <c r="AF38" s="54" t="s">
        <v>15</v>
      </c>
      <c r="AG38" s="53">
        <f t="shared" si="140"/>
        <v>36</v>
      </c>
      <c r="AH38" s="57" t="s">
        <v>8</v>
      </c>
      <c r="AI38" s="74" t="str">
        <f t="shared" si="12"/>
        <v>&lt;!---WYCZYN_36_main--&gt;                    
                    &lt;div class=*@*feat-box*@* id=*@*wyczyn36*@* &gt;
                        &lt;p class=*@*feat-number*@*&gt;#wyczyn36&lt;/p&gt;
                        &lt;h3 class=*@*feat-title*@*&gt;Odetchnij głęboko nad jeziorem Hańcza&lt;/h3&gt;
                        &lt;p class=*@*feat-counter*@*&gt; 0 osób wzięło udział&lt;/p&gt;
                    &lt;/div&gt;
    &lt;!--feat pop-up code-----WYCZYN_36_---------------------------------------------------------------------------------&gt;
                    &lt;div class=*@*feat-content*@* id=*@*wyczyn36_content*@*&gt;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class=*@*feat-number*@*&gt;#wyczyn36&lt;/p&gt;
                                &lt;h2 class=*@*feat-title*@*&gt;Odetchnij głęboko nad jeziorem Hańcza&lt;/h2&gt;
                                &lt;p class=*@*feat-counter*@*&gt; 0 osób wzięło udział&lt;/p&gt;
                                &lt;p class=*@*feat-description*@*&gt;Złap oddech nad najgłębszym jeziorem Polski. Niech będzie  dłuższy niż 108,5 metra, które dzielić Cię będzie od jego dna.  &lt;/p&gt;
                            &lt;/div&gt;
                            &lt;div class=*@*feat-map-block*@*&gt;
                                &lt;div id=*@*map_wyczyn36*@*&gt;&lt;/div&gt;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WYCZYN_36_main--&gt;</v>
      </c>
      <c r="AJ38" s="58" t="str">
        <f t="shared" si="141"/>
        <v xml:space="preserve">                    
    &lt;!--feat pop-up code-----WYCZYN_36_---------------------------------------------------------------------------------&gt;
                    &lt;div class=*@*feat-content*@* id=*@*wyczyn36_content*@*&gt;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class=*@*feat-number*@*&gt;#wyczyn36&lt;/p&gt;
                                &lt;h2 class=*@*feat-title*@*&gt;Odetchnij głęboko nad jeziorem Hańcza&lt;/h2&gt;
                                &lt;p class=*@*feat-counter*@*&gt; 0 osób wzięło udział&lt;/p&gt;
                                &lt;p class=*@*feat-description*@*&gt;Złap oddech nad najgłębszym jeziorem Polski. Niech będzie  dłuższy niż 108,5 metra, które dzielić Cię będzie od jego dna.  &lt;/p&gt;
                            &lt;/div&gt;
                            &lt;div class=*@*feat-map-block*@*&gt;
                                &lt;div id=*@*map_wyczyn36*@*&gt;&lt;/div&gt;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WYCZYN_36_main--&gt;</v>
      </c>
      <c r="AK38" s="59" t="str">
        <f t="shared" si="142"/>
        <v>#wyczyn36_content,</v>
      </c>
      <c r="AL38" s="59" t="str">
        <f t="shared" si="143"/>
        <v>#map_wyczyn36,</v>
      </c>
      <c r="AM38" s="54" t="s">
        <v>17</v>
      </c>
      <c r="AN38" s="53" t="str">
        <f t="shared" si="144"/>
        <v>36'</v>
      </c>
      <c r="AO38" s="60" t="s">
        <v>18</v>
      </c>
      <c r="AP38" s="53">
        <f t="shared" si="145"/>
        <v>36</v>
      </c>
      <c r="AQ38" s="54" t="s">
        <v>19</v>
      </c>
      <c r="AR38" s="53">
        <f t="shared" si="146"/>
        <v>36</v>
      </c>
      <c r="AS38" s="54" t="s">
        <v>20</v>
      </c>
      <c r="AT38" s="53">
        <f t="shared" si="147"/>
        <v>36</v>
      </c>
      <c r="AU38" s="54" t="s">
        <v>21</v>
      </c>
      <c r="AV38" s="58" t="str">
        <f t="shared" si="148"/>
        <v xml:space="preserve">    $('#wyczyn36').click(function() {
        document.querySelector('.bg-modal').style.display = 'block';
        document.querySelector('#wyczyn36_content').style.display = 'block';
        document.querySelector('#wyczyn36_content').style.position = 'fixed';
    });
    /*Closing the pop-up with feat-description*/
        $('.popup-close-arrow').click(function() {
        document.querySelector('.bg-modal').style.display = 'none';
        document.querySelector('#wyczyn36_content').style.display = 'none';
    });</v>
      </c>
      <c r="AW38" s="54" t="s">
        <v>32</v>
      </c>
      <c r="AX38" s="61">
        <f t="shared" si="149"/>
        <v>36</v>
      </c>
      <c r="AY38" s="54" t="s">
        <v>24</v>
      </c>
      <c r="AZ38" s="61">
        <f t="shared" si="150"/>
        <v>36</v>
      </c>
      <c r="BA38" s="57" t="s">
        <v>25</v>
      </c>
      <c r="BB38" s="61">
        <f t="shared" si="151"/>
        <v>54.263458</v>
      </c>
      <c r="BC38" s="57" t="s">
        <v>26</v>
      </c>
      <c r="BD38" s="61">
        <f t="shared" si="152"/>
        <v>22.775760600000002</v>
      </c>
      <c r="BE38" s="2" t="s">
        <v>182</v>
      </c>
      <c r="BF38" s="61">
        <f t="shared" si="153"/>
        <v>36</v>
      </c>
      <c r="BG38" s="54" t="s">
        <v>27</v>
      </c>
      <c r="BH38" s="61">
        <f t="shared" si="154"/>
        <v>36</v>
      </c>
      <c r="BI38" s="57" t="s">
        <v>28</v>
      </c>
      <c r="BJ38" s="61">
        <f t="shared" si="155"/>
        <v>36</v>
      </c>
      <c r="BK38" s="54" t="s">
        <v>29</v>
      </c>
      <c r="BL38" s="61">
        <f t="shared" si="156"/>
        <v>36</v>
      </c>
      <c r="BM38" s="54" t="s">
        <v>50</v>
      </c>
      <c r="BN38" s="54">
        <f t="shared" si="157"/>
        <v>54.263458</v>
      </c>
      <c r="BO38" s="54" t="s">
        <v>26</v>
      </c>
      <c r="BP38" s="54">
        <f t="shared" si="158"/>
        <v>22.775760600000002</v>
      </c>
      <c r="BQ38" s="2" t="s">
        <v>181</v>
      </c>
      <c r="BR38" s="61">
        <f t="shared" si="159"/>
        <v>36</v>
      </c>
      <c r="BS38" s="57" t="s">
        <v>30</v>
      </c>
      <c r="BT38" s="61">
        <f t="shared" si="160"/>
        <v>36</v>
      </c>
      <c r="BU38" s="54" t="s">
        <v>31</v>
      </c>
      <c r="BV38" s="61"/>
      <c r="BW38" s="57"/>
      <c r="BX38" s="61"/>
      <c r="BY38" s="57"/>
      <c r="BZ38" s="58" t="str">
        <f t="shared" si="161"/>
        <v xml:space="preserve">//----------------------------------------------------------------------------------------------------------------------------------------------------------------------------
                //Markers for WYCZYN_36
                //marker for main page
                addMarker_w36_main({coords:{lat:54,263458, lng:22,7757606}, iconImage:'http://nieodlegla.pl/files/marker.svg', });
                function addMarker_w36_main(props) {var marker = new google.maps.Marker({ position:props.coords, map:map, }); if(props.iconImage){marker.setIcon(props.iconImage);}
                                                  google.maps.event.addListener(marker, "click", function() { document.querySelector('.bg-modal').style.display = 'block';         document.querySelector('#wyczyn36_content').style.display = 'block'; document.querySelector('#wyczyn36_content').style.position = 'fixed';});
                                                  };
                //Marker for pop-up
                addMarker_w36({coords:{lat:54,263458, lng:22,7757606}, iconImage:'http://nieodlegla.pl/files/pin.svg', });
                function addMarker_w36(props) {var marker = new google.maps.Marker({ position:props.coords, map:map_wyczyn36, }); if(props.iconImage){marker.setIcon(props.iconImage);}};
                //----------------------------------------------------------------------------------------------------------------------------------------------------------------------------
</v>
      </c>
      <c r="CA38" s="57" t="s">
        <v>33</v>
      </c>
      <c r="CB38" s="61">
        <f t="shared" si="162"/>
        <v>36</v>
      </c>
      <c r="CC38" s="57" t="s">
        <v>34</v>
      </c>
      <c r="CD38" s="61" t="str">
        <f t="shared" si="163"/>
        <v>36'</v>
      </c>
      <c r="CE38" s="57" t="s">
        <v>35</v>
      </c>
      <c r="CF38" s="58" t="str">
        <f t="shared" si="164"/>
        <v>var map_wyczyn36 = new google.maps.Map(document.getElementById('map_wyczyn36'), optionsFeatPopup);</v>
      </c>
      <c r="CG38" s="2" t="s">
        <v>32</v>
      </c>
      <c r="CH38" s="6">
        <f t="shared" si="37"/>
        <v>36</v>
      </c>
      <c r="CI38" s="2" t="s">
        <v>154</v>
      </c>
      <c r="CJ38" s="9" t="str">
        <f t="shared" si="38"/>
        <v xml:space="preserve">//----------------------------------------------------------------------------------------------------------------------------------------------------------------------------
                //Markers for WYCZYN_36                //Marker for pop-up
                addMarker_w36({coords:{lat:54,263458, lng:22,7757606}, iconImage:'http://nieodlegla.pl/files/pin.svg', });
                function addMarker_w36(props) {var marker = new google.maps.Marker({ position:props.coords, map:map_wyczyn36, }); if(props.iconImage){marker.setIcon(props.iconImage);}};
                //----------------------------------------------------------------------------------------------------------------------------------------------------------------------------
</v>
      </c>
      <c r="CK38" s="2" t="str">
        <f t="shared" si="39"/>
        <v>{
    *@*displayName*@*: *@*#wyczyn36*@*,
    *@*title*@*: *@*Odetchnij głęboko nad jeziorem Hańcza*@*,
    *@*contestants*@*: ,
    *@*lat*@*: 54.263458,
    *@*lng*@*: 22.7757606,
    *@*description*@*: *@*</v>
      </c>
      <c r="CL38" s="2" t="str">
        <f t="shared" si="40"/>
        <v>*@*,
    *@*author*@*: *@**@*
  },</v>
      </c>
      <c r="CM38" s="11" t="str">
        <f t="shared" si="41"/>
        <v>{
    *@*displayName*@*: *@*#wyczyn36*@*,
    *@*title*@*: *@*Odetchnij głęboko nad jeziorem Hańcza*@*,
    *@*contestants*@*: ,
    *@*lat*@*: 54.263458,
    *@*lng*@*: 22.7757606,
    *@*description*@*: *@*Złap oddech nad najgłębszym jeziorem Polski. Niech będzie  dłuższy niż 108,5 metra, które dzielić Cię będzie od jego dna.  *@*,
    *@*author*@*: *@**@*
  },</v>
      </c>
    </row>
    <row r="39" spans="1:131" ht="54" customHeight="1" thickBot="1" x14ac:dyDescent="0.3">
      <c r="A39" s="34">
        <v>37</v>
      </c>
      <c r="B39" s="3" t="s">
        <v>126</v>
      </c>
      <c r="C39" s="3">
        <v>50.245489900000003</v>
      </c>
      <c r="D39" s="3">
        <v>21.773820300000001</v>
      </c>
      <c r="E39" s="14" t="s">
        <v>129</v>
      </c>
      <c r="F39" s="14"/>
      <c r="G39" s="1" t="s">
        <v>130</v>
      </c>
      <c r="H39" s="1"/>
      <c r="I39" s="52" t="s">
        <v>7</v>
      </c>
      <c r="J39" s="53">
        <f t="shared" si="129"/>
        <v>37</v>
      </c>
      <c r="K39" s="54" t="s">
        <v>9</v>
      </c>
      <c r="L39" s="55">
        <f t="shared" si="130"/>
        <v>37</v>
      </c>
      <c r="M39" s="56" t="s">
        <v>10</v>
      </c>
      <c r="N39" s="53">
        <f t="shared" si="131"/>
        <v>37</v>
      </c>
      <c r="O39" s="54" t="s">
        <v>11</v>
      </c>
      <c r="P39" s="53" t="str">
        <f t="shared" si="132"/>
        <v>Zbuduj piramidę nad Nilem</v>
      </c>
      <c r="Q39" s="56" t="s">
        <v>48</v>
      </c>
      <c r="R39" s="54" t="s">
        <v>37</v>
      </c>
      <c r="S39" s="55">
        <f t="shared" si="133"/>
        <v>37</v>
      </c>
      <c r="T39" s="56" t="s">
        <v>38</v>
      </c>
      <c r="U39" s="53">
        <f t="shared" si="134"/>
        <v>37</v>
      </c>
      <c r="V39" s="54" t="s">
        <v>12</v>
      </c>
      <c r="W39" s="53">
        <f t="shared" si="135"/>
        <v>37</v>
      </c>
      <c r="X39" s="54" t="s">
        <v>13</v>
      </c>
      <c r="Y39" s="53" t="str">
        <f t="shared" si="136"/>
        <v>Zbuduj piramidę nad Nilem</v>
      </c>
      <c r="Z39" s="54" t="s">
        <v>49</v>
      </c>
      <c r="AA39" s="53" t="str">
        <f t="shared" si="137"/>
        <v>Czy wiesz, że w Polsce płynie Nil? Owszem! Przepływa przez miejscowość Kolbuszowa. Z dowolnych materiałów budowlanych stwórz nad jego brzegiem małą piramidę i zrób jej zdjęcie.</v>
      </c>
      <c r="AB39" s="54" t="s">
        <v>14</v>
      </c>
      <c r="AC39" s="53">
        <f t="shared" si="138"/>
        <v>37</v>
      </c>
      <c r="AD39" s="54" t="s">
        <v>308</v>
      </c>
      <c r="AE39" s="53">
        <f t="shared" si="139"/>
        <v>37</v>
      </c>
      <c r="AF39" s="54" t="s">
        <v>15</v>
      </c>
      <c r="AG39" s="53">
        <f t="shared" si="140"/>
        <v>37</v>
      </c>
      <c r="AH39" s="57" t="s">
        <v>8</v>
      </c>
      <c r="AI39" s="74" t="str">
        <f t="shared" si="12"/>
        <v>&lt;!---WYCZYN_37_main--&gt;                    
                    &lt;div class=*@*feat-box*@* id=*@*wyczyn37*@* &gt;
                        &lt;p class=*@*feat-number*@*&gt;#wyczyn37&lt;/p&gt;
                        &lt;h3 class=*@*feat-title*@*&gt;Zbuduj piramidę nad Nilem&lt;/h3&gt;
                        &lt;p class=*@*feat-counter*@*&gt; 0 osób wzięło udział&lt;/p&gt;
                    &lt;/div&gt;
    &lt;!--feat pop-up code-----WYCZYN_37_---------------------------------------------------------------------------------&gt;
                    &lt;div class=*@*feat-content*@* id=*@*wyczyn37_content*@*&gt;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class=*@*feat-number*@*&gt;#wyczyn37&lt;/p&gt;
                                &lt;h2 class=*@*feat-title*@*&gt;Zbuduj piramidę nad Nilem&lt;/h2&gt;
                                &lt;p class=*@*feat-counter*@*&gt; 0 osób wzięło udział&lt;/p&gt;
                                &lt;p class=*@*feat-description*@*&gt;Czy wiesz, że w Polsce płynie Nil? Owszem! Przepływa przez miejscowość Kolbuszowa. Z dowolnych materiałów budowlanych stwórz nad jego brzegiem małą piramidę i zrób jej zdjęcie.&lt;/p&gt;
                            &lt;/div&gt;
                            &lt;div class=*@*feat-map-block*@*&gt;
                                &lt;div id=*@*map_wyczyn37*@*&gt;&lt;/div&gt;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WYCZYN_37_main--&gt;</v>
      </c>
      <c r="AJ39" s="58" t="str">
        <f t="shared" si="141"/>
        <v xml:space="preserve">                    
    &lt;!--feat pop-up code-----WYCZYN_37_---------------------------------------------------------------------------------&gt;
                    &lt;div class=*@*feat-content*@* id=*@*wyczyn37_content*@*&gt;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class=*@*feat-number*@*&gt;#wyczyn37&lt;/p&gt;
                                &lt;h2 class=*@*feat-title*@*&gt;Zbuduj piramidę nad Nilem&lt;/h2&gt;
                                &lt;p class=*@*feat-counter*@*&gt; 0 osób wzięło udział&lt;/p&gt;
                                &lt;p class=*@*feat-description*@*&gt;Czy wiesz, że w Polsce płynie Nil? Owszem! Przepływa przez miejscowość Kolbuszowa. Z dowolnych materiałów budowlanych stwórz nad jego brzegiem małą piramidę i zrób jej zdjęcie.&lt;/p&gt;
                            &lt;/div&gt;
                            &lt;div class=*@*feat-map-block*@*&gt;
                                &lt;div id=*@*map_wyczyn37*@*&gt;&lt;/div&gt;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WYCZYN_37_main--&gt;</v>
      </c>
      <c r="AK39" s="59" t="str">
        <f t="shared" si="142"/>
        <v>#wyczyn37_content,</v>
      </c>
      <c r="AL39" s="59" t="str">
        <f t="shared" si="143"/>
        <v>#map_wyczyn37,</v>
      </c>
      <c r="AM39" s="54" t="s">
        <v>17</v>
      </c>
      <c r="AN39" s="53" t="str">
        <f t="shared" si="144"/>
        <v>37'</v>
      </c>
      <c r="AO39" s="60" t="s">
        <v>18</v>
      </c>
      <c r="AP39" s="53">
        <f t="shared" si="145"/>
        <v>37</v>
      </c>
      <c r="AQ39" s="54" t="s">
        <v>19</v>
      </c>
      <c r="AR39" s="53">
        <f t="shared" si="146"/>
        <v>37</v>
      </c>
      <c r="AS39" s="54" t="s">
        <v>20</v>
      </c>
      <c r="AT39" s="53">
        <f t="shared" si="147"/>
        <v>37</v>
      </c>
      <c r="AU39" s="54" t="s">
        <v>21</v>
      </c>
      <c r="AV39" s="58" t="str">
        <f t="shared" si="148"/>
        <v xml:space="preserve">    $('#wyczyn37').click(function() {
        document.querySelector('.bg-modal').style.display = 'block';
        document.querySelector('#wyczyn37_content').style.display = 'block';
        document.querySelector('#wyczyn37_content').style.position = 'fixed';
    });
    /*Closing the pop-up with feat-description*/
        $('.popup-close-arrow').click(function() {
        document.querySelector('.bg-modal').style.display = 'none';
        document.querySelector('#wyczyn37_content').style.display = 'none';
    });</v>
      </c>
      <c r="AW39" s="54" t="s">
        <v>32</v>
      </c>
      <c r="AX39" s="61">
        <f t="shared" si="149"/>
        <v>37</v>
      </c>
      <c r="AY39" s="54" t="s">
        <v>24</v>
      </c>
      <c r="AZ39" s="61">
        <f t="shared" si="150"/>
        <v>37</v>
      </c>
      <c r="BA39" s="57" t="s">
        <v>25</v>
      </c>
      <c r="BB39" s="61">
        <f t="shared" si="151"/>
        <v>50.245489900000003</v>
      </c>
      <c r="BC39" s="57" t="s">
        <v>26</v>
      </c>
      <c r="BD39" s="61">
        <f t="shared" si="152"/>
        <v>21.773820300000001</v>
      </c>
      <c r="BE39" s="2" t="s">
        <v>182</v>
      </c>
      <c r="BF39" s="61">
        <f t="shared" si="153"/>
        <v>37</v>
      </c>
      <c r="BG39" s="54" t="s">
        <v>27</v>
      </c>
      <c r="BH39" s="61">
        <f t="shared" si="154"/>
        <v>37</v>
      </c>
      <c r="BI39" s="57" t="s">
        <v>28</v>
      </c>
      <c r="BJ39" s="61">
        <f t="shared" si="155"/>
        <v>37</v>
      </c>
      <c r="BK39" s="54" t="s">
        <v>29</v>
      </c>
      <c r="BL39" s="61">
        <f t="shared" si="156"/>
        <v>37</v>
      </c>
      <c r="BM39" s="54" t="s">
        <v>50</v>
      </c>
      <c r="BN39" s="54">
        <f t="shared" si="157"/>
        <v>50.245489900000003</v>
      </c>
      <c r="BO39" s="54" t="s">
        <v>26</v>
      </c>
      <c r="BP39" s="54">
        <f t="shared" si="158"/>
        <v>21.773820300000001</v>
      </c>
      <c r="BQ39" s="2" t="s">
        <v>181</v>
      </c>
      <c r="BR39" s="61">
        <f t="shared" si="159"/>
        <v>37</v>
      </c>
      <c r="BS39" s="57" t="s">
        <v>30</v>
      </c>
      <c r="BT39" s="61">
        <f t="shared" si="160"/>
        <v>37</v>
      </c>
      <c r="BU39" s="54" t="s">
        <v>31</v>
      </c>
      <c r="BV39" s="61"/>
      <c r="BW39" s="57"/>
      <c r="BX39" s="61"/>
      <c r="BY39" s="57"/>
      <c r="BZ39" s="58" t="str">
        <f t="shared" si="161"/>
        <v xml:space="preserve">//----------------------------------------------------------------------------------------------------------------------------------------------------------------------------
                //Markers for WYCZYN_37
                //marker for main page
                addMarker_w37_main({coords:{lat:50,2454899, lng:21,7738203}, iconImage:'http://nieodlegla.pl/files/marker.svg', });
                function addMarker_w37_main(props) {var marker = new google.maps.Marker({ position:props.coords, map:map, }); if(props.iconImage){marker.setIcon(props.iconImage);}
                                                  google.maps.event.addListener(marker, "click", function() { document.querySelector('.bg-modal').style.display = 'block';         document.querySelector('#wyczyn37_content').style.display = 'block'; document.querySelector('#wyczyn37_content').style.position = 'fixed';});
                                                  };
                //Marker for pop-up
                addMarker_w37({coords:{lat:50,2454899, lng:21,7738203}, iconImage:'http://nieodlegla.pl/files/pin.svg', });
                function addMarker_w37(props) {var marker = new google.maps.Marker({ position:props.coords, map:map_wyczyn37, }); if(props.iconImage){marker.setIcon(props.iconImage);}};
                //----------------------------------------------------------------------------------------------------------------------------------------------------------------------------
</v>
      </c>
      <c r="CA39" s="57" t="s">
        <v>33</v>
      </c>
      <c r="CB39" s="61">
        <f t="shared" si="162"/>
        <v>37</v>
      </c>
      <c r="CC39" s="57" t="s">
        <v>34</v>
      </c>
      <c r="CD39" s="61" t="str">
        <f t="shared" si="163"/>
        <v>37'</v>
      </c>
      <c r="CE39" s="57" t="s">
        <v>35</v>
      </c>
      <c r="CF39" s="58" t="str">
        <f t="shared" si="164"/>
        <v>var map_wyczyn37 = new google.maps.Map(document.getElementById('map_wyczyn37'), optionsFeatPopup);</v>
      </c>
      <c r="CG39" s="2" t="s">
        <v>32</v>
      </c>
      <c r="CH39" s="6">
        <f t="shared" si="37"/>
        <v>37</v>
      </c>
      <c r="CI39" s="2" t="s">
        <v>154</v>
      </c>
      <c r="CJ39" s="9" t="str">
        <f t="shared" si="38"/>
        <v xml:space="preserve">//----------------------------------------------------------------------------------------------------------------------------------------------------------------------------
                //Markers for WYCZYN_37                //Marker for pop-up
                addMarker_w37({coords:{lat:50,2454899, lng:21,7738203}, iconImage:'http://nieodlegla.pl/files/pin.svg', });
                function addMarker_w37(props) {var marker = new google.maps.Marker({ position:props.coords, map:map_wyczyn37, }); if(props.iconImage){marker.setIcon(props.iconImage);}};
                //----------------------------------------------------------------------------------------------------------------------------------------------------------------------------
</v>
      </c>
      <c r="CK39" s="2" t="str">
        <f t="shared" si="39"/>
        <v>{
    *@*displayName*@*: *@*#wyczyn37*@*,
    *@*title*@*: *@*Zbuduj piramidę nad Nilem*@*,
    *@*contestants*@*: ,
    *@*lat*@*: 50.2454899,
    *@*lng*@*: 21.7738203,
    *@*description*@*: *@*</v>
      </c>
      <c r="CL39" s="2" t="str">
        <f t="shared" si="40"/>
        <v>*@*,
    *@*author*@*: *@**@*
  },</v>
      </c>
      <c r="CM39" s="11" t="str">
        <f t="shared" si="41"/>
        <v>{
    *@*displayName*@*: *@*#wyczyn37*@*,
    *@*title*@*: *@*Zbuduj piramidę nad Nilem*@*,
    *@*contestants*@*: ,
    *@*lat*@*: 50.2454899,
    *@*lng*@*: 21.7738203,
    *@*description*@*: *@*Czy wiesz, że w Polsce płynie Nil? Owszem! Przepływa przez miejscowość Kolbuszowa. Z dowolnych materiałów budowlanych stwórz nad jego brzegiem małą piramidę i zrób jej zdjęcie.*@*,
    *@*author*@*: *@**@*
  },</v>
      </c>
    </row>
    <row r="40" spans="1:131" s="36" customFormat="1" ht="54" customHeight="1" thickBot="1" x14ac:dyDescent="0.3">
      <c r="A40" s="35">
        <v>38</v>
      </c>
      <c r="E40" s="36" t="s">
        <v>131</v>
      </c>
      <c r="G40" s="36" t="s">
        <v>132</v>
      </c>
      <c r="I40" s="35" t="s">
        <v>7</v>
      </c>
      <c r="J40" s="62">
        <f t="shared" si="129"/>
        <v>38</v>
      </c>
      <c r="K40" s="63" t="s">
        <v>9</v>
      </c>
      <c r="L40" s="64">
        <f t="shared" si="130"/>
        <v>38</v>
      </c>
      <c r="M40" s="65" t="s">
        <v>10</v>
      </c>
      <c r="N40" s="62">
        <f t="shared" si="131"/>
        <v>38</v>
      </c>
      <c r="O40" s="63" t="s">
        <v>11</v>
      </c>
      <c r="P40" s="62" t="str">
        <f t="shared" si="132"/>
        <v>Znajdź ulice prowadzące w cztery kierunki świata</v>
      </c>
      <c r="Q40" s="65" t="s">
        <v>48</v>
      </c>
      <c r="R40" s="63" t="s">
        <v>37</v>
      </c>
      <c r="S40" s="64">
        <f t="shared" si="133"/>
        <v>38</v>
      </c>
      <c r="T40" s="65" t="s">
        <v>38</v>
      </c>
      <c r="U40" s="62">
        <f t="shared" si="134"/>
        <v>38</v>
      </c>
      <c r="V40" s="63" t="s">
        <v>12</v>
      </c>
      <c r="W40" s="62">
        <f t="shared" si="135"/>
        <v>38</v>
      </c>
      <c r="X40" s="63" t="s">
        <v>13</v>
      </c>
      <c r="Y40" s="62" t="str">
        <f t="shared" si="136"/>
        <v>Znajdź ulice prowadzące w cztery kierunki świata</v>
      </c>
      <c r="Z40" s="63" t="s">
        <v>49</v>
      </c>
      <c r="AA40" s="62" t="str">
        <f t="shared" si="137"/>
        <v>Wschodnia, Zachodnia, Północna i Południowa - nawet nie chcemy liczyć ile jest w Polsce ulic o takich nazwach. Znajdź po jednej z nich i skompletuj cztery kierunki świata!</v>
      </c>
      <c r="AB40" s="63" t="s">
        <v>14</v>
      </c>
      <c r="AC40" s="62">
        <f t="shared" si="138"/>
        <v>38</v>
      </c>
      <c r="AD40" s="54" t="s">
        <v>308</v>
      </c>
      <c r="AE40" s="62">
        <f t="shared" si="139"/>
        <v>38</v>
      </c>
      <c r="AF40" s="63" t="s">
        <v>15</v>
      </c>
      <c r="AG40" s="62">
        <f t="shared" si="140"/>
        <v>38</v>
      </c>
      <c r="AH40" s="66" t="s">
        <v>8</v>
      </c>
      <c r="AI40" s="74" t="str">
        <f t="shared" si="12"/>
        <v>&lt;!---WYCZYN_38_main--&gt;                    
                    &lt;div class=*@*feat-box*@* id=*@*wyczyn38*@* &gt;
                        &lt;p class=*@*feat-number*@*&gt;#wyczyn38&lt;/p&gt;
                        &lt;h3 class=*@*feat-title*@*&gt;Znajdź ulice prowadzące w cztery kierunki świata&lt;/h3&gt;
                        &lt;p class=*@*feat-counter*@*&gt; 0 osób wzięło udział&lt;/p&gt;
                    &lt;/div&gt;
    &lt;!--feat pop-up code-----WYCZYN_38_---------------------------------------------------------------------------------&gt;
                    &lt;div class=*@*feat-content*@* id=*@*wyczyn38_content*@*&gt;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class=*@*feat-number*@*&gt;#wyczyn38&lt;/p&gt;
                                &lt;h2 class=*@*feat-title*@*&gt;Znajdź ulice prowadzące w cztery kierunki świata&lt;/h2&gt;
                                &lt;p class=*@*feat-counter*@*&gt; 0 osób wzięło udział&lt;/p&gt;
                                &lt;p class=*@*feat-description*@*&gt;Wschodnia, Zachodnia, Północna i Południowa - nawet nie chcemy liczyć ile jest w Polsce ulic o takich nazwach. Znajdź po jednej z nich i skompletuj cztery kierunki świata!&lt;/p&gt;
                            &lt;/div&gt;
                            &lt;div class=*@*feat-map-block*@*&gt;
                                &lt;div id=*@*map_wyczyn38*@*&gt;&lt;/div&gt;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WYCZYN_38_main--&gt;</v>
      </c>
      <c r="AJ40" s="67" t="str">
        <f t="shared" si="141"/>
        <v xml:space="preserve">                    
    &lt;!--feat pop-up code-----WYCZYN_38_---------------------------------------------------------------------------------&gt;
                    &lt;div class=*@*feat-content*@* id=*@*wyczyn38_content*@*&gt;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class=*@*feat-number*@*&gt;#wyczyn38&lt;/p&gt;
                                &lt;h2 class=*@*feat-title*@*&gt;Znajdź ulice prowadzące w cztery kierunki świata&lt;/h2&gt;
                                &lt;p class=*@*feat-counter*@*&gt; 0 osób wzięło udział&lt;/p&gt;
                                &lt;p class=*@*feat-description*@*&gt;Wschodnia, Zachodnia, Północna i Południowa - nawet nie chcemy liczyć ile jest w Polsce ulic o takich nazwach. Znajdź po jednej z nich i skompletuj cztery kierunki świata!&lt;/p&gt;
                            &lt;/div&gt;
                            &lt;div class=*@*feat-map-block*@*&gt;
                                &lt;div id=*@*map_wyczyn38*@*&gt;&lt;/div&gt;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WYCZYN_38_main--&gt;</v>
      </c>
      <c r="AK40" s="68" t="str">
        <f t="shared" si="142"/>
        <v>#wyczyn38_content,</v>
      </c>
      <c r="AL40" s="68" t="str">
        <f t="shared" si="143"/>
        <v>#map_wyczyn38,</v>
      </c>
      <c r="AM40" s="63" t="s">
        <v>17</v>
      </c>
      <c r="AN40" s="62" t="str">
        <f t="shared" si="144"/>
        <v>38'</v>
      </c>
      <c r="AO40" s="69" t="s">
        <v>18</v>
      </c>
      <c r="AP40" s="62">
        <f t="shared" si="145"/>
        <v>38</v>
      </c>
      <c r="AQ40" s="63" t="s">
        <v>19</v>
      </c>
      <c r="AR40" s="62">
        <f t="shared" si="146"/>
        <v>38</v>
      </c>
      <c r="AS40" s="63" t="s">
        <v>20</v>
      </c>
      <c r="AT40" s="62">
        <f t="shared" si="147"/>
        <v>38</v>
      </c>
      <c r="AU40" s="63" t="s">
        <v>21</v>
      </c>
      <c r="AV40" s="67" t="str">
        <f t="shared" si="148"/>
        <v xml:space="preserve">    $('#wyczyn38').click(function() {
        document.querySelector('.bg-modal').style.display = 'block';
        document.querySelector('#wyczyn38_content').style.display = 'block';
        document.querySelector('#wyczyn38_content').style.position = 'fixed';
    });
    /*Closing the pop-up with feat-description*/
        $('.popup-close-arrow').click(function() {
        document.querySelector('.bg-modal').style.display = 'none';
        document.querySelector('#wyczyn38_content').style.display = 'none';
    });</v>
      </c>
      <c r="AW40" s="63" t="s">
        <v>32</v>
      </c>
      <c r="AX40" s="70">
        <f t="shared" si="149"/>
        <v>38</v>
      </c>
      <c r="AY40" s="63" t="s">
        <v>24</v>
      </c>
      <c r="AZ40" s="70">
        <f t="shared" si="150"/>
        <v>38</v>
      </c>
      <c r="BA40" s="66" t="s">
        <v>25</v>
      </c>
      <c r="BB40" s="70">
        <f t="shared" si="151"/>
        <v>0</v>
      </c>
      <c r="BC40" s="66" t="s">
        <v>26</v>
      </c>
      <c r="BD40" s="70">
        <f t="shared" si="152"/>
        <v>0</v>
      </c>
      <c r="BE40" s="2" t="s">
        <v>182</v>
      </c>
      <c r="BF40" s="70">
        <f t="shared" si="153"/>
        <v>38</v>
      </c>
      <c r="BG40" s="63" t="s">
        <v>27</v>
      </c>
      <c r="BH40" s="70">
        <f t="shared" si="154"/>
        <v>38</v>
      </c>
      <c r="BI40" s="66" t="s">
        <v>28</v>
      </c>
      <c r="BJ40" s="70">
        <f t="shared" si="155"/>
        <v>38</v>
      </c>
      <c r="BK40" s="63" t="s">
        <v>29</v>
      </c>
      <c r="BL40" s="70">
        <f t="shared" si="156"/>
        <v>38</v>
      </c>
      <c r="BM40" s="63" t="s">
        <v>50</v>
      </c>
      <c r="BN40" s="63">
        <f t="shared" si="157"/>
        <v>0</v>
      </c>
      <c r="BO40" s="63" t="s">
        <v>26</v>
      </c>
      <c r="BP40" s="63">
        <f t="shared" si="158"/>
        <v>0</v>
      </c>
      <c r="BQ40" s="2" t="s">
        <v>181</v>
      </c>
      <c r="BR40" s="70">
        <f t="shared" si="159"/>
        <v>38</v>
      </c>
      <c r="BS40" s="66" t="s">
        <v>30</v>
      </c>
      <c r="BT40" s="70">
        <f t="shared" si="160"/>
        <v>38</v>
      </c>
      <c r="BU40" s="63" t="s">
        <v>31</v>
      </c>
      <c r="BV40" s="70"/>
      <c r="BW40" s="66"/>
      <c r="BX40" s="70"/>
      <c r="BY40" s="66"/>
      <c r="BZ40" s="67" t="str">
        <f t="shared" si="161"/>
        <v xml:space="preserve">//----------------------------------------------------------------------------------------------------------------------------------------------------------------------------
                //Markers for WYCZYN_38
                //marker for main page
                addMarker_w38_main({coords:{lat:0, lng:0}, iconImage:'http://nieodlegla.pl/files/marker.svg', });
                function addMarker_w38_main(props) {var marker = new google.maps.Marker({ position:props.coords, map:map, }); if(props.iconImage){marker.setIcon(props.iconImage);}
                                                  google.maps.event.addListener(marker, "click", function() { document.querySelector('.bg-modal').style.display = 'block';         document.querySelector('#wyczyn38_content').style.display = 'block'; document.querySelector('#wyczyn38_content').style.position = 'fixed';});
                                                  };
                //Marker for pop-up
                addMarker_w38({coords:{lat:0, lng:0}, iconImage:'http://nieodlegla.pl/files/pin.svg', });
                function addMarker_w38(props) {var marker = new google.maps.Marker({ position:props.coords, map:map_wyczyn38, }); if(props.iconImage){marker.setIcon(props.iconImage);}};
                //----------------------------------------------------------------------------------------------------------------------------------------------------------------------------
</v>
      </c>
      <c r="CA40" s="66" t="s">
        <v>33</v>
      </c>
      <c r="CB40" s="70">
        <f t="shared" si="162"/>
        <v>38</v>
      </c>
      <c r="CC40" s="66" t="s">
        <v>34</v>
      </c>
      <c r="CD40" s="70" t="str">
        <f t="shared" si="163"/>
        <v>38'</v>
      </c>
      <c r="CE40" s="66" t="s">
        <v>35</v>
      </c>
      <c r="CF40" s="67" t="str">
        <f t="shared" si="164"/>
        <v>var map_wyczyn38 = new google.maps.Map(document.getElementById('map_wyczyn38'), optionsFeatPopup);</v>
      </c>
      <c r="CG40" s="37" t="s">
        <v>32</v>
      </c>
      <c r="CH40" s="38">
        <f t="shared" si="37"/>
        <v>38</v>
      </c>
      <c r="CI40" s="37" t="s">
        <v>154</v>
      </c>
      <c r="CJ40" s="39" t="str">
        <f t="shared" si="38"/>
        <v xml:space="preserve">//----------------------------------------------------------------------------------------------------------------------------------------------------------------------------
                //Markers for WYCZYN_38                //Marker for pop-up
                addMarker_w38({coords:{lat:0, lng:0}, iconImage:'http://nieodlegla.pl/files/pin.svg', });
                function addMarker_w38(props) {var marker = new google.maps.Marker({ position:props.coords, map:map_wyczyn38, }); if(props.iconImage){marker.setIcon(props.iconImage);}};
                //----------------------------------------------------------------------------------------------------------------------------------------------------------------------------
</v>
      </c>
      <c r="CK40" s="2" t="str">
        <f t="shared" si="39"/>
        <v>{
    *@*displayName*@*: *@*#wyczyn38*@*,
    *@*title*@*: *@*Znajdź ulice prowadzące w cztery kierunki świata*@*,
    *@*contestants*@*: ,
    *@*lat*@*: ,
    *@*lng*@*: ,
    *@*description*@*: *@*</v>
      </c>
      <c r="CL40" s="2" t="str">
        <f t="shared" si="40"/>
        <v>*@*,
    *@*author*@*: *@**@*
  },</v>
      </c>
      <c r="CM40" s="11" t="str">
        <f t="shared" si="41"/>
        <v>{
    *@*displayName*@*: *@*#wyczyn38*@*,
    *@*title*@*: *@*Znajdź ulice prowadzące w cztery kierunki świata*@*,
    *@*contestants*@*: ,
    *@*lat*@*: ,
    *@*lng*@*: ,
    *@*description*@*: *@*Wschodnia, Zachodnia, Północna i Południowa - nawet nie chcemy liczyć ile jest w Polsce ulic o takich nazwach. Znajdź po jednej z nich i skompletuj cztery kierunki świata!*@*,
    *@*author*@*: *@**@*
  },</v>
      </c>
    </row>
    <row r="41" spans="1:131" ht="54" customHeight="1" thickBot="1" x14ac:dyDescent="0.3">
      <c r="A41" s="34">
        <v>39</v>
      </c>
      <c r="B41" s="44" t="s">
        <v>152</v>
      </c>
      <c r="C41" s="3">
        <v>53.426390900000001</v>
      </c>
      <c r="D41" s="3">
        <v>14.543361300000001</v>
      </c>
      <c r="E41" s="14" t="s">
        <v>133</v>
      </c>
      <c r="F41" s="14"/>
      <c r="G41" s="2" t="s">
        <v>134</v>
      </c>
      <c r="H41" s="2"/>
      <c r="I41" s="52" t="s">
        <v>7</v>
      </c>
      <c r="J41" s="53">
        <f t="shared" si="129"/>
        <v>39</v>
      </c>
      <c r="K41" s="54" t="s">
        <v>9</v>
      </c>
      <c r="L41" s="55">
        <f t="shared" si="130"/>
        <v>39</v>
      </c>
      <c r="M41" s="56" t="s">
        <v>10</v>
      </c>
      <c r="N41" s="53">
        <f t="shared" si="131"/>
        <v>39</v>
      </c>
      <c r="O41" s="54" t="s">
        <v>11</v>
      </c>
      <c r="P41" s="53" t="str">
        <f t="shared" si="132"/>
        <v xml:space="preserve">Obejrzyj film w najstarszym kinie w Polsce </v>
      </c>
      <c r="Q41" s="56" t="s">
        <v>48</v>
      </c>
      <c r="R41" s="54" t="s">
        <v>37</v>
      </c>
      <c r="S41" s="55">
        <f t="shared" si="133"/>
        <v>39</v>
      </c>
      <c r="T41" s="56" t="s">
        <v>38</v>
      </c>
      <c r="U41" s="53">
        <f t="shared" si="134"/>
        <v>39</v>
      </c>
      <c r="V41" s="54" t="s">
        <v>12</v>
      </c>
      <c r="W41" s="53">
        <f t="shared" si="135"/>
        <v>39</v>
      </c>
      <c r="X41" s="54" t="s">
        <v>13</v>
      </c>
      <c r="Y41" s="53" t="str">
        <f t="shared" si="136"/>
        <v xml:space="preserve">Obejrzyj film w najstarszym kinie w Polsce </v>
      </c>
      <c r="Z41" s="54" t="s">
        <v>49</v>
      </c>
      <c r="AA41" s="53" t="str">
        <f t="shared" si="137"/>
        <v>Szczecińskie kino “Pionier” działa nieprzerwanie od 1907r. Przez te lata posiadało nazwy: "Helios", "Welt-Theater" i "Odra", a do niedawna nosiło także zaszczytny tytuł najstarszego kina na świecie. Niestety zostało zdetronizowane przez dwa inne niewiele od niego starsze.
Do dziś jednak można w nim usiąść przy okrągłym stole i sącząc ulubiony napój oddawać się projekcji filmu.</v>
      </c>
      <c r="AB41" s="54" t="s">
        <v>14</v>
      </c>
      <c r="AC41" s="53">
        <f t="shared" si="138"/>
        <v>39</v>
      </c>
      <c r="AD41" s="54" t="s">
        <v>308</v>
      </c>
      <c r="AE41" s="53">
        <f t="shared" si="139"/>
        <v>39</v>
      </c>
      <c r="AF41" s="54" t="s">
        <v>15</v>
      </c>
      <c r="AG41" s="53">
        <f t="shared" si="140"/>
        <v>39</v>
      </c>
      <c r="AH41" s="57" t="s">
        <v>8</v>
      </c>
      <c r="AI41" s="74" t="str">
        <f t="shared" si="12"/>
        <v>&lt;!---WYCZYN_39_main--&gt;                    
                    &lt;div class=*@*feat-box*@* id=*@*wyczyn39*@* &gt;
                        &lt;p class=*@*feat-number*@*&gt;#wyczyn39&lt;/p&gt;
                        &lt;h3 class=*@*feat-title*@*&gt;Obejrzyj film w najstarszym kinie w Polsce &lt;/h3&gt;
                        &lt;p class=*@*feat-counter*@*&gt; 0 osób wzięło udział&lt;/p&gt;
                    &lt;/div&gt;
    &lt;!--feat pop-up code-----WYCZYN_39_---------------------------------------------------------------------------------&gt;
                    &lt;div class=*@*feat-content*@* id=*@*wyczyn39_content*@*&gt;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class=*@*feat-number*@*&gt;#wyczyn39&lt;/p&gt;
                                &lt;h2 class=*@*feat-title*@*&gt;Obejrzyj film w najstarszym kinie w Polsce &lt;/h2&gt;
                                &lt;p class=*@*feat-counter*@*&gt; 0 osób wzięło udział&lt;/p&gt;
                                &lt;p class=*@*feat-description*@*&gt;Szczecińskie kino “Pionier” działa nieprzerwanie od 1907r. Przez te lata posiadało nazwy: "Helios", "Welt-Theater" i "Odra", a do niedawna nosiło także zaszczytny tytuł najstarszego kina na świecie. Niestety zostało zdetronizowane przez dwa inne niewiele od niego starsze.
Do dziś jednak można w nim usiąść przy okrągłym stole i sącząc ulubiony napój oddawać się projekcji filmu.&lt;/p&gt;
                            &lt;/div&gt;
                            &lt;div class=*@*feat-map-block*@*&gt;
                                &lt;div id=*@*map_wyczyn39*@*&gt;&lt;/div&gt;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WYCZYN_39_main--&gt;</v>
      </c>
      <c r="AJ41" s="58" t="str">
        <f t="shared" si="141"/>
        <v xml:space="preserve">                    
    &lt;!--feat pop-up code-----WYCZYN_39_---------------------------------------------------------------------------------&gt;
                    &lt;div class=*@*feat-content*@* id=*@*wyczyn39_content*@*&gt;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class=*@*feat-number*@*&gt;#wyczyn39&lt;/p&gt;
                                &lt;h2 class=*@*feat-title*@*&gt;Obejrzyj film w najstarszym kinie w Polsce &lt;/h2&gt;
                                &lt;p class=*@*feat-counter*@*&gt; 0 osób wzięło udział&lt;/p&gt;
                                &lt;p class=*@*feat-description*@*&gt;Szczecińskie kino “Pionier” działa nieprzerwanie od 1907r. Przez te lata posiadało nazwy: "Helios", "Welt-Theater" i "Odra", a do niedawna nosiło także zaszczytny tytuł najstarszego kina na świecie. Niestety zostało zdetronizowane przez dwa inne niewiele od niego starsze.
Do dziś jednak można w nim usiąść przy okrągłym stole i sącząc ulubiony napój oddawać się projekcji filmu.&lt;/p&gt;
                            &lt;/div&gt;
                            &lt;div class=*@*feat-map-block*@*&gt;
                                &lt;div id=*@*map_wyczyn39*@*&gt;&lt;/div&gt;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#wyczyn39&lt;/p&gt;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WYCZYN_39_main--&gt;</v>
      </c>
      <c r="AK41" s="59" t="str">
        <f t="shared" si="142"/>
        <v>#wyczyn39_content,</v>
      </c>
      <c r="AL41" s="59" t="str">
        <f t="shared" si="143"/>
        <v>#map_wyczyn39,</v>
      </c>
      <c r="AM41" s="54" t="s">
        <v>17</v>
      </c>
      <c r="AN41" s="53" t="str">
        <f t="shared" si="144"/>
        <v>39'</v>
      </c>
      <c r="AO41" s="60" t="s">
        <v>18</v>
      </c>
      <c r="AP41" s="53">
        <f t="shared" si="145"/>
        <v>39</v>
      </c>
      <c r="AQ41" s="54" t="s">
        <v>19</v>
      </c>
      <c r="AR41" s="53">
        <f t="shared" si="146"/>
        <v>39</v>
      </c>
      <c r="AS41" s="54" t="s">
        <v>20</v>
      </c>
      <c r="AT41" s="53">
        <f t="shared" si="147"/>
        <v>39</v>
      </c>
      <c r="AU41" s="54" t="s">
        <v>21</v>
      </c>
      <c r="AV41" s="58" t="str">
        <f t="shared" si="148"/>
        <v xml:space="preserve">    $('#wyczyn39').click(function() {
        document.querySelector('.bg-modal').style.display = 'block';
        document.querySelector('#wyczyn39_content').style.display = 'block';
        document.querySelector('#wyczyn39_content').style.position = 'fixed';
    });
    /*Closing the pop-up with feat-description*/
        $('.popup-close-arrow').click(function() {
        document.querySelector('.bg-modal').style.display = 'none';
        document.querySelector('#wyczyn39_content').style.display = 'none';
    });</v>
      </c>
      <c r="AW41" s="54" t="s">
        <v>32</v>
      </c>
      <c r="AX41" s="61">
        <f t="shared" si="149"/>
        <v>39</v>
      </c>
      <c r="AY41" s="54" t="s">
        <v>24</v>
      </c>
      <c r="AZ41" s="61">
        <f t="shared" si="150"/>
        <v>39</v>
      </c>
      <c r="BA41" s="57" t="s">
        <v>25</v>
      </c>
      <c r="BB41" s="61">
        <f t="shared" si="151"/>
        <v>53.426390900000001</v>
      </c>
      <c r="BC41" s="57" t="s">
        <v>26</v>
      </c>
      <c r="BD41" s="61">
        <f t="shared" si="152"/>
        <v>14.543361300000001</v>
      </c>
      <c r="BE41" s="2" t="s">
        <v>182</v>
      </c>
      <c r="BF41" s="61">
        <f t="shared" si="153"/>
        <v>39</v>
      </c>
      <c r="BG41" s="54" t="s">
        <v>27</v>
      </c>
      <c r="BH41" s="61">
        <f t="shared" si="154"/>
        <v>39</v>
      </c>
      <c r="BI41" s="57" t="s">
        <v>28</v>
      </c>
      <c r="BJ41" s="61">
        <f t="shared" si="155"/>
        <v>39</v>
      </c>
      <c r="BK41" s="54" t="s">
        <v>29</v>
      </c>
      <c r="BL41" s="61">
        <f t="shared" si="156"/>
        <v>39</v>
      </c>
      <c r="BM41" s="54" t="s">
        <v>50</v>
      </c>
      <c r="BN41" s="54">
        <f t="shared" si="157"/>
        <v>53.426390900000001</v>
      </c>
      <c r="BO41" s="54" t="s">
        <v>26</v>
      </c>
      <c r="BP41" s="54">
        <f t="shared" si="158"/>
        <v>14.543361300000001</v>
      </c>
      <c r="BQ41" s="2" t="s">
        <v>181</v>
      </c>
      <c r="BR41" s="61">
        <f t="shared" si="159"/>
        <v>39</v>
      </c>
      <c r="BS41" s="57" t="s">
        <v>30</v>
      </c>
      <c r="BT41" s="61">
        <f t="shared" si="160"/>
        <v>39</v>
      </c>
      <c r="BU41" s="54" t="s">
        <v>31</v>
      </c>
      <c r="BV41" s="61"/>
      <c r="BW41" s="57"/>
      <c r="BX41" s="61"/>
      <c r="BY41" s="57"/>
      <c r="BZ41" s="58" t="str">
        <f t="shared" si="161"/>
        <v xml:space="preserve">//----------------------------------------------------------------------------------------------------------------------------------------------------------------------------
                //Markers for WYCZYN_39
                //marker for main page
                addMarker_w39_main({coords:{lat:53,4263909, lng:14,5433613}, iconImage:'http://nieodlegla.pl/files/marker.svg', });
                function addMarker_w39_main(props) {var marker = new google.maps.Marker({ position:props.coords, map:map, }); if(props.iconImage){marker.setIcon(props.iconImage);}
                                                  google.maps.event.addListener(marker, "click", function() { document.querySelector('.bg-modal').style.display = 'block';         document.querySelector('#wyczyn39_content').style.display = 'block'; document.querySelector('#wyczyn39_content').style.position = 'fixed';});
                                                  };
                //Marker for pop-up
                addMarker_w39({coords:{lat:53,4263909, lng:14,5433613}, iconImage:'http://nieodlegla.pl/files/pin.svg', });
                function addMarker_w39(props) {var marker = new google.maps.Marker({ position:props.coords, map:map_wyczyn39, }); if(props.iconImage){marker.setIcon(props.iconImage);}};
                //----------------------------------------------------------------------------------------------------------------------------------------------------------------------------
</v>
      </c>
      <c r="CA41" s="57" t="s">
        <v>33</v>
      </c>
      <c r="CB41" s="61">
        <f t="shared" si="162"/>
        <v>39</v>
      </c>
      <c r="CC41" s="57" t="s">
        <v>34</v>
      </c>
      <c r="CD41" s="61" t="str">
        <f t="shared" si="163"/>
        <v>39'</v>
      </c>
      <c r="CE41" s="57" t="s">
        <v>35</v>
      </c>
      <c r="CF41" s="58" t="str">
        <f t="shared" si="164"/>
        <v>var map_wyczyn39 = new google.maps.Map(document.getElementById('map_wyczyn39'), optionsFeatPopup);</v>
      </c>
      <c r="CG41" s="2" t="s">
        <v>32</v>
      </c>
      <c r="CH41" s="6">
        <f t="shared" si="37"/>
        <v>39</v>
      </c>
      <c r="CI41" s="2" t="s">
        <v>154</v>
      </c>
      <c r="CJ41" s="9" t="str">
        <f t="shared" si="38"/>
        <v xml:space="preserve">//----------------------------------------------------------------------------------------------------------------------------------------------------------------------------
                //Markers for WYCZYN_39                //Marker for pop-up
                addMarker_w39({coords:{lat:53,4263909, lng:14,5433613}, iconImage:'http://nieodlegla.pl/files/pin.svg', });
                function addMarker_w39(props) {var marker = new google.maps.Marker({ position:props.coords, map:map_wyczyn39, }); if(props.iconImage){marker.setIcon(props.iconImage);}};
                //----------------------------------------------------------------------------------------------------------------------------------------------------------------------------
</v>
      </c>
      <c r="CK41" s="2" t="str">
        <f t="shared" si="39"/>
        <v>{
    *@*displayName*@*: *@*#wyczyn39*@*,
    *@*title*@*: *@*Obejrzyj film w najstarszym kinie w Polsce *@*,
    *@*contestants*@*: ,
    *@*lat*@*: 53.4263909,
    *@*lng*@*: 14.5433613,
    *@*description*@*: *@*</v>
      </c>
      <c r="CL41" s="2" t="str">
        <f t="shared" si="40"/>
        <v>*@*,
    *@*author*@*: *@**@*
  },</v>
      </c>
      <c r="CM41" s="11" t="str">
        <f t="shared" si="41"/>
        <v>{
    *@*displayName*@*: *@*#wyczyn39*@*,
    *@*title*@*: *@*Obejrzyj film w najstarszym kinie w Polsce *@*,
    *@*contestants*@*: ,
    *@*lat*@*: 53.4263909,
    *@*lng*@*: 14.5433613,
    *@*description*@*: *@*Szczecińskie kino “Pionier” działa nieprzerwanie od 1907r. Przez te lata posiadało nazwy: "Helios", "Welt-Theater" i "Odra", a do niedawna nosiło także zaszczytny tytuł najstarszego kina na świecie. Niestety zostało zdetronizowane przez dwa inne niewiele od niego starsze.
Do dziś jednak można w nim usiąść przy okrągłym stole i sącząc ulubiony napój oddawać się projekcji filmu.*@*,
    *@*author*@*: *@**@*
  },</v>
      </c>
    </row>
    <row r="42" spans="1:131" ht="54" customHeight="1" thickBot="1" x14ac:dyDescent="0.3">
      <c r="A42" s="34">
        <v>40</v>
      </c>
      <c r="B42" s="3" t="s">
        <v>135</v>
      </c>
      <c r="C42" s="3">
        <v>51.168975699999997</v>
      </c>
      <c r="D42" s="3">
        <v>15.2117285</v>
      </c>
      <c r="E42" s="14" t="s">
        <v>136</v>
      </c>
      <c r="F42" s="14">
        <v>2</v>
      </c>
      <c r="G42" s="15" t="s">
        <v>137</v>
      </c>
      <c r="H42" s="15"/>
      <c r="I42" s="52" t="s">
        <v>7</v>
      </c>
      <c r="J42" s="53">
        <f t="shared" si="129"/>
        <v>40</v>
      </c>
      <c r="K42" s="54" t="s">
        <v>9</v>
      </c>
      <c r="L42" s="55">
        <f t="shared" si="130"/>
        <v>40</v>
      </c>
      <c r="M42" s="56" t="s">
        <v>10</v>
      </c>
      <c r="N42" s="53">
        <f t="shared" si="131"/>
        <v>40</v>
      </c>
      <c r="O42" s="54" t="s">
        <v>11</v>
      </c>
      <c r="P42" s="53" t="str">
        <f t="shared" si="132"/>
        <v>Uściśnij stary cis</v>
      </c>
      <c r="Q42" s="56" t="s">
        <v>48</v>
      </c>
      <c r="R42" s="54" t="s">
        <v>37</v>
      </c>
      <c r="S42" s="55">
        <f t="shared" si="133"/>
        <v>40</v>
      </c>
      <c r="T42" s="56" t="s">
        <v>38</v>
      </c>
      <c r="U42" s="53">
        <f t="shared" si="134"/>
        <v>40</v>
      </c>
      <c r="V42" s="54" t="s">
        <v>12</v>
      </c>
      <c r="W42" s="53">
        <f t="shared" si="135"/>
        <v>40</v>
      </c>
      <c r="X42" s="54" t="s">
        <v>13</v>
      </c>
      <c r="Y42" s="53" t="str">
        <f t="shared" si="136"/>
        <v>Uściśnij stary cis</v>
      </c>
      <c r="Z42" s="54" t="s">
        <v>49</v>
      </c>
      <c r="AA42" s="53" t="str">
        <f t="shared" si="137"/>
        <v>Najstarszym drzewem w polsce jest Cis Henrykowski, który rośnie wspierając się na ścianie domu nr 293 w Henrykowie Lubańskim. Według szacunków ma już 1281 lat. Niestety jest ogrodzony więc pewnie nie będzie można go uściskać ale na pewno będzie można do niego pomachać. Jeśli nie uda Ci się dotrzeć do Henrykowa możesz po prostu przytulić się do pierwszego napotkanego cisu. Cis to drzewo iglaste, a nie kłuje! To poza długowiecznością jego kolejna zaleta.</v>
      </c>
      <c r="AB42" s="54" t="s">
        <v>14</v>
      </c>
      <c r="AC42" s="53">
        <f t="shared" si="138"/>
        <v>40</v>
      </c>
      <c r="AD42" s="54" t="s">
        <v>308</v>
      </c>
      <c r="AE42" s="53">
        <f t="shared" si="139"/>
        <v>40</v>
      </c>
      <c r="AF42" s="54" t="s">
        <v>15</v>
      </c>
      <c r="AG42" s="53">
        <f t="shared" si="140"/>
        <v>40</v>
      </c>
      <c r="AH42" s="57" t="s">
        <v>8</v>
      </c>
      <c r="AI42" s="74" t="str">
        <f t="shared" si="12"/>
        <v>&lt;!---WYCZYN_40_main--&gt;                    
                    &lt;div class=*@*feat-box*@* id=*@*wyczyn40*@* &gt;
                        &lt;p class=*@*feat-number*@*&gt;#wyczyn40&lt;/p&gt;
                        &lt;h3 class=*@*feat-title*@*&gt;Uściśnij stary cis&lt;/h3&gt;
                        &lt;p class=*@*feat-counter*@*&gt; 0 osób wzięło udział&lt;/p&gt;
                    &lt;/div&gt;
    &lt;!--feat pop-up code-----WYCZYN_40_---------------------------------------------------------------------------------&gt;
                    &lt;div class=*@*feat-content*@* id=*@*wyczyn40_content*@*&gt;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class=*@*feat-number*@*&gt;#wyczyn40&lt;/p&gt;
                                &lt;h2 class=*@*feat-title*@*&gt;Uściśnij stary cis&lt;/h2&gt;
                                &lt;p class=*@*feat-counter*@*&gt; 0 osób wzięło udział&lt;/p&gt;
                                &lt;p class=*@*feat-description*@*&gt;Najstarszym drzewem w polsce jest Cis Henrykowski, który rośnie wspierając się na ścianie domu nr 293 w Henrykowie Lubańskim. Według szacunków ma już 1281 lat. Niestety jest ogrodzony więc pewnie nie będzie można go uściskać ale na pewno będzie można do niego pomachać. Jeśli nie uda Ci się dotrzeć do Henrykowa możesz po prostu przytulić się do pierwszego napotkanego cisu. Cis to drzewo iglaste, a nie kłuje! To poza długowiecznością jego kolejna zaleta.&lt;/p&gt;
                            &lt;/div&gt;
                            &lt;div class=*@*feat-map-block*@*&gt;
                                &lt;div id=*@*map_wyczyn40*@*&gt;&lt;/div&gt;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WYCZYN_40_main--&gt;</v>
      </c>
      <c r="AJ42" s="58" t="str">
        <f t="shared" si="141"/>
        <v xml:space="preserve">                    
    &lt;!--feat pop-up code-----WYCZYN_40_---------------------------------------------------------------------------------&gt;
                    &lt;div class=*@*feat-content*@* id=*@*wyczyn40_content*@*&gt;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class=*@*feat-number*@*&gt;#wyczyn40&lt;/p&gt;
                                &lt;h2 class=*@*feat-title*@*&gt;Uściśnij stary cis&lt;/h2&gt;
                                &lt;p class=*@*feat-counter*@*&gt; 0 osób wzięło udział&lt;/p&gt;
                                &lt;p class=*@*feat-description*@*&gt;Najstarszym drzewem w polsce jest Cis Henrykowski, który rośnie wspierając się na ścianie domu nr 293 w Henrykowie Lubańskim. Według szacunków ma już 1281 lat. Niestety jest ogrodzony więc pewnie nie będzie można go uściskać ale na pewno będzie można do niego pomachać. Jeśli nie uda Ci się dotrzeć do Henrykowa możesz po prostu przytulić się do pierwszego napotkanego cisu. Cis to drzewo iglaste, a nie kłuje! To poza długowiecznością jego kolejna zaleta.&lt;/p&gt;
                            &lt;/div&gt;
                            &lt;div class=*@*feat-map-block*@*&gt;
                                &lt;div id=*@*map_wyczyn40*@*&gt;&lt;/div&gt;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WYCZYN_40_main--&gt;</v>
      </c>
      <c r="AK42" s="59" t="str">
        <f t="shared" si="142"/>
        <v>#wyczyn40_content,</v>
      </c>
      <c r="AL42" s="59" t="str">
        <f t="shared" si="143"/>
        <v>#map_wyczyn40,</v>
      </c>
      <c r="AM42" s="54" t="s">
        <v>17</v>
      </c>
      <c r="AN42" s="53" t="str">
        <f t="shared" si="144"/>
        <v>40'</v>
      </c>
      <c r="AO42" s="60" t="s">
        <v>18</v>
      </c>
      <c r="AP42" s="53">
        <f t="shared" si="145"/>
        <v>40</v>
      </c>
      <c r="AQ42" s="54" t="s">
        <v>19</v>
      </c>
      <c r="AR42" s="53">
        <f t="shared" si="146"/>
        <v>40</v>
      </c>
      <c r="AS42" s="54" t="s">
        <v>20</v>
      </c>
      <c r="AT42" s="53">
        <f t="shared" si="147"/>
        <v>40</v>
      </c>
      <c r="AU42" s="54" t="s">
        <v>21</v>
      </c>
      <c r="AV42" s="58" t="str">
        <f t="shared" si="148"/>
        <v xml:space="preserve">    $('#wyczyn40').click(function() {
        document.querySelector('.bg-modal').style.display = 'block';
        document.querySelector('#wyczyn40_content').style.display = 'block';
        document.querySelector('#wyczyn40_content').style.position = 'fixed';
    });
    /*Closing the pop-up with feat-description*/
        $('.popup-close-arrow').click(function() {
        document.querySelector('.bg-modal').style.display = 'none';
        document.querySelector('#wyczyn40_content').style.display = 'none';
    });</v>
      </c>
      <c r="AW42" s="54" t="s">
        <v>32</v>
      </c>
      <c r="AX42" s="61">
        <f t="shared" si="149"/>
        <v>40</v>
      </c>
      <c r="AY42" s="54" t="s">
        <v>24</v>
      </c>
      <c r="AZ42" s="61">
        <f t="shared" si="150"/>
        <v>40</v>
      </c>
      <c r="BA42" s="57" t="s">
        <v>25</v>
      </c>
      <c r="BB42" s="61">
        <f t="shared" si="151"/>
        <v>51.168975699999997</v>
      </c>
      <c r="BC42" s="57" t="s">
        <v>26</v>
      </c>
      <c r="BD42" s="61">
        <f t="shared" si="152"/>
        <v>15.2117285</v>
      </c>
      <c r="BE42" s="2" t="s">
        <v>182</v>
      </c>
      <c r="BF42" s="61">
        <f t="shared" si="153"/>
        <v>40</v>
      </c>
      <c r="BG42" s="54" t="s">
        <v>27</v>
      </c>
      <c r="BH42" s="61">
        <f t="shared" si="154"/>
        <v>40</v>
      </c>
      <c r="BI42" s="57" t="s">
        <v>28</v>
      </c>
      <c r="BJ42" s="61">
        <f t="shared" si="155"/>
        <v>40</v>
      </c>
      <c r="BK42" s="54" t="s">
        <v>29</v>
      </c>
      <c r="BL42" s="61">
        <f t="shared" si="156"/>
        <v>40</v>
      </c>
      <c r="BM42" s="54" t="s">
        <v>50</v>
      </c>
      <c r="BN42" s="54">
        <f t="shared" si="157"/>
        <v>51.168975699999997</v>
      </c>
      <c r="BO42" s="54" t="s">
        <v>26</v>
      </c>
      <c r="BP42" s="54">
        <f t="shared" si="158"/>
        <v>15.2117285</v>
      </c>
      <c r="BQ42" s="2" t="s">
        <v>181</v>
      </c>
      <c r="BR42" s="61">
        <f t="shared" si="159"/>
        <v>40</v>
      </c>
      <c r="BS42" s="57" t="s">
        <v>30</v>
      </c>
      <c r="BT42" s="61">
        <f t="shared" si="160"/>
        <v>40</v>
      </c>
      <c r="BU42" s="54" t="s">
        <v>31</v>
      </c>
      <c r="BV42" s="61"/>
      <c r="BW42" s="57"/>
      <c r="BX42" s="61"/>
      <c r="BY42" s="57"/>
      <c r="BZ42" s="58" t="str">
        <f t="shared" si="161"/>
        <v xml:space="preserve">//----------------------------------------------------------------------------------------------------------------------------------------------------------------------------
                //Markers for WYCZYN_40
                //marker for main page
                addMarker_w40_main({coords:{lat:51,1689757, lng:15,2117285}, iconImage:'http://nieodlegla.pl/files/marker.svg', });
                function addMarker_w40_main(props) {var marker = new google.maps.Marker({ position:props.coords, map:map, }); if(props.iconImage){marker.setIcon(props.iconImage);}
                                                  google.maps.event.addListener(marker, "click", function() { document.querySelector('.bg-modal').style.display = 'block';         document.querySelector('#wyczyn40_content').style.display = 'block'; document.querySelector('#wyczyn40_content').style.position = 'fixed';});
                                                  };
                //Marker for pop-up
                addMarker_w40({coords:{lat:51,1689757, lng:15,2117285}, iconImage:'http://nieodlegla.pl/files/pin.svg', });
                function addMarker_w40(props) {var marker = new google.maps.Marker({ position:props.coords, map:map_wyczyn40, }); if(props.iconImage){marker.setIcon(props.iconImage);}};
                //----------------------------------------------------------------------------------------------------------------------------------------------------------------------------
</v>
      </c>
      <c r="CA42" s="57" t="s">
        <v>33</v>
      </c>
      <c r="CB42" s="61">
        <f t="shared" si="162"/>
        <v>40</v>
      </c>
      <c r="CC42" s="57" t="s">
        <v>34</v>
      </c>
      <c r="CD42" s="61" t="str">
        <f t="shared" si="163"/>
        <v>40'</v>
      </c>
      <c r="CE42" s="57" t="s">
        <v>35</v>
      </c>
      <c r="CF42" s="58" t="str">
        <f t="shared" si="164"/>
        <v>var map_wyczyn40 = new google.maps.Map(document.getElementById('map_wyczyn40'), optionsFeatPopup);</v>
      </c>
      <c r="CG42" s="2" t="s">
        <v>32</v>
      </c>
      <c r="CH42" s="6">
        <f t="shared" si="37"/>
        <v>40</v>
      </c>
      <c r="CI42" s="2" t="s">
        <v>154</v>
      </c>
      <c r="CJ42" s="9" t="str">
        <f t="shared" si="38"/>
        <v xml:space="preserve">//----------------------------------------------------------------------------------------------------------------------------------------------------------------------------
                //Markers for WYCZYN_40                //Marker for pop-up
                addMarker_w40({coords:{lat:51,1689757, lng:15,2117285}, iconImage:'http://nieodlegla.pl/files/pin.svg', });
                function addMarker_w40(props) {var marker = new google.maps.Marker({ position:props.coords, map:map_wyczyn40, }); if(props.iconImage){marker.setIcon(props.iconImage);}};
                //----------------------------------------------------------------------------------------------------------------------------------------------------------------------------
</v>
      </c>
      <c r="CK42" s="2" t="str">
        <f t="shared" si="39"/>
        <v>{
    *@*displayName*@*: *@*#wyczyn40*@*,
    *@*title*@*: *@*Uściśnij stary cis*@*,
    *@*contestants*@*: 2,
    *@*lat*@*: 51.1689757,
    *@*lng*@*: 15.2117285,
    *@*description*@*: *@*</v>
      </c>
      <c r="CL42" s="2" t="str">
        <f t="shared" si="40"/>
        <v>*@*,
    *@*author*@*: *@**@*
  },</v>
      </c>
      <c r="CM42" s="11" t="str">
        <f t="shared" si="41"/>
        <v>{
    *@*displayName*@*: *@*#wyczyn40*@*,
    *@*title*@*: *@*Uściśnij stary cis*@*,
    *@*contestants*@*: 2,
    *@*lat*@*: 51.1689757,
    *@*lng*@*: 15.2117285,
    *@*description*@*: *@*Najstarszym drzewem w polsce jest Cis Henrykowski, który rośnie wspierając się na ścianie domu nr 293 w Henrykowie Lubańskim. Według szacunków ma już 1281 lat. Niestety jest ogrodzony więc pewnie nie będzie można go uściskać ale na pewno będzie można do niego pomachać. Jeśli nie uda Ci się dotrzeć do Henrykowa możesz po prostu przytulić się do pierwszego napotkanego cisu. Cis to drzewo iglaste, a nie kłuje! To poza długowiecznością jego kolejna zaleta.*@*,
    *@*author*@*: *@**@*
  },</v>
      </c>
    </row>
    <row r="43" spans="1:131" ht="54" customHeight="1" thickBot="1" x14ac:dyDescent="0.3">
      <c r="A43" s="34">
        <v>41</v>
      </c>
      <c r="B43" s="3" t="s">
        <v>138</v>
      </c>
      <c r="C43" s="3">
        <v>50.864729199999999</v>
      </c>
      <c r="D43" s="3">
        <v>16.6903392</v>
      </c>
      <c r="E43" s="48" t="s">
        <v>141</v>
      </c>
      <c r="F43" s="48"/>
      <c r="G43" s="50" t="s">
        <v>142</v>
      </c>
      <c r="H43" s="50"/>
      <c r="I43" s="52" t="s">
        <v>7</v>
      </c>
      <c r="J43" s="53">
        <f t="shared" si="129"/>
        <v>41</v>
      </c>
      <c r="K43" s="54" t="s">
        <v>9</v>
      </c>
      <c r="L43" s="55">
        <f t="shared" si="130"/>
        <v>41</v>
      </c>
      <c r="M43" s="56" t="s">
        <v>10</v>
      </c>
      <c r="N43" s="53">
        <f t="shared" si="131"/>
        <v>41</v>
      </c>
      <c r="O43" s="54" t="s">
        <v>11</v>
      </c>
      <c r="P43" s="53" t="str">
        <f t="shared" si="132"/>
        <v>Pogłaskaj niedźwiedzia na Ślęży</v>
      </c>
      <c r="Q43" s="56" t="s">
        <v>48</v>
      </c>
      <c r="R43" s="54" t="s">
        <v>37</v>
      </c>
      <c r="S43" s="55">
        <f t="shared" si="133"/>
        <v>41</v>
      </c>
      <c r="T43" s="56" t="s">
        <v>38</v>
      </c>
      <c r="U43" s="53">
        <f t="shared" si="134"/>
        <v>41</v>
      </c>
      <c r="V43" s="54" t="s">
        <v>12</v>
      </c>
      <c r="W43" s="53">
        <f t="shared" si="135"/>
        <v>41</v>
      </c>
      <c r="X43" s="54" t="s">
        <v>13</v>
      </c>
      <c r="Y43" s="53" t="str">
        <f t="shared" si="136"/>
        <v>Pogłaskaj niedźwiedzia na Ślęży</v>
      </c>
      <c r="Z43" s="54" t="s">
        <v>49</v>
      </c>
      <c r="AA43" s="53" t="str">
        <f t="shared" si="137"/>
        <v xml:space="preserve">Czy wiesz, że na szczycie góry Ślęży, która setki lat temu stanowiła ośrodek  kultu dla miejscowych plemion mieszka niedźwiedź z kamienia? Razem z “panną z rybą”, “mnichem” i “grzybem” stanowi symbol tych pradawnych czasów. Odnajdź go i pogłaskaj. </v>
      </c>
      <c r="AB43" s="54" t="s">
        <v>14</v>
      </c>
      <c r="AC43" s="53">
        <f t="shared" si="138"/>
        <v>41</v>
      </c>
      <c r="AD43" s="54" t="s">
        <v>308</v>
      </c>
      <c r="AE43" s="53">
        <f t="shared" si="139"/>
        <v>41</v>
      </c>
      <c r="AF43" s="54" t="s">
        <v>15</v>
      </c>
      <c r="AG43" s="53">
        <f t="shared" si="140"/>
        <v>41</v>
      </c>
      <c r="AH43" s="57" t="s">
        <v>8</v>
      </c>
      <c r="AI43" s="74" t="str">
        <f t="shared" si="12"/>
        <v>&lt;!---WYCZYN_41_main--&gt;                    
                    &lt;div class=*@*feat-box*@* id=*@*wyczyn41*@* &gt;
                        &lt;p class=*@*feat-number*@*&gt;#wyczyn41&lt;/p&gt;
                        &lt;h3 class=*@*feat-title*@*&gt;Pogłaskaj niedźwiedzia na Ślęży&lt;/h3&gt;
                        &lt;p class=*@*feat-counter*@*&gt; 0 osób wzięło udział&lt;/p&gt;
                    &lt;/div&gt;
    &lt;!--feat pop-up code-----WYCZYN_41_---------------------------------------------------------------------------------&gt;
                    &lt;div class=*@*feat-content*@* id=*@*wyczyn41_content*@*&gt;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class=*@*feat-number*@*&gt;#wyczyn41&lt;/p&gt;
                                &lt;h2 class=*@*feat-title*@*&gt;Pogłaskaj niedźwiedzia na Ślęży&lt;/h2&gt;
                                &lt;p class=*@*feat-counter*@*&gt; 0 osób wzięło udział&lt;/p&gt;
                                &lt;p class=*@*feat-description*@*&gt;Czy wiesz, że na szczycie góry Ślęży, która setki lat temu stanowiła ośrodek  kultu dla miejscowych plemion mieszka niedźwiedź z kamienia? Razem z “panną z rybą”, “mnichem” i “grzybem” stanowi symbol tych pradawnych czasów. Odnajdź go i pogłaskaj. &lt;/p&gt;
                            &lt;/div&gt;
                            &lt;div class=*@*feat-map-block*@*&gt;
                                &lt;div id=*@*map_wyczyn41*@*&gt;&lt;/div&gt;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WYCZYN_41_main--&gt;</v>
      </c>
      <c r="AJ43" s="58" t="str">
        <f t="shared" si="141"/>
        <v xml:space="preserve">                    
    &lt;!--feat pop-up code-----WYCZYN_41_---------------------------------------------------------------------------------&gt;
                    &lt;div class=*@*feat-content*@* id=*@*wyczyn41_content*@*&gt;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class=*@*feat-number*@*&gt;#wyczyn41&lt;/p&gt;
                                &lt;h2 class=*@*feat-title*@*&gt;Pogłaskaj niedźwiedzia na Ślęży&lt;/h2&gt;
                                &lt;p class=*@*feat-counter*@*&gt; 0 osób wzięło udział&lt;/p&gt;
                                &lt;p class=*@*feat-description*@*&gt;Czy wiesz, że na szczycie góry Ślęży, która setki lat temu stanowiła ośrodek  kultu dla miejscowych plemion mieszka niedźwiedź z kamienia? Razem z “panną z rybą”, “mnichem” i “grzybem” stanowi symbol tych pradawnych czasów. Odnajdź go i pogłaskaj. &lt;/p&gt;
                            &lt;/div&gt;
                            &lt;div class=*@*feat-map-block*@*&gt;
                                &lt;div id=*@*map_wyczyn41*@*&gt;&lt;/div&gt;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WYCZYN_41_main--&gt;</v>
      </c>
      <c r="AK43" s="59" t="str">
        <f t="shared" si="142"/>
        <v>#wyczyn41_content,</v>
      </c>
      <c r="AL43" s="59" t="str">
        <f t="shared" si="143"/>
        <v>#map_wyczyn41,</v>
      </c>
      <c r="AM43" s="54" t="s">
        <v>17</v>
      </c>
      <c r="AN43" s="53" t="str">
        <f t="shared" si="144"/>
        <v>41'</v>
      </c>
      <c r="AO43" s="60" t="s">
        <v>18</v>
      </c>
      <c r="AP43" s="53">
        <f t="shared" si="145"/>
        <v>41</v>
      </c>
      <c r="AQ43" s="54" t="s">
        <v>19</v>
      </c>
      <c r="AR43" s="53">
        <f t="shared" si="146"/>
        <v>41</v>
      </c>
      <c r="AS43" s="54" t="s">
        <v>20</v>
      </c>
      <c r="AT43" s="53">
        <f t="shared" si="147"/>
        <v>41</v>
      </c>
      <c r="AU43" s="54" t="s">
        <v>21</v>
      </c>
      <c r="AV43" s="58" t="str">
        <f t="shared" si="148"/>
        <v xml:space="preserve">    $('#wyczyn41').click(function() {
        document.querySelector('.bg-modal').style.display = 'block';
        document.querySelector('#wyczyn41_content').style.display = 'block';
        document.querySelector('#wyczyn41_content').style.position = 'fixed';
    });
    /*Closing the pop-up with feat-description*/
        $('.popup-close-arrow').click(function() {
        document.querySelector('.bg-modal').style.display = 'none';
        document.querySelector('#wyczyn41_content').style.display = 'none';
    });</v>
      </c>
      <c r="AW43" s="54" t="s">
        <v>32</v>
      </c>
      <c r="AX43" s="61">
        <f t="shared" si="149"/>
        <v>41</v>
      </c>
      <c r="AY43" s="54" t="s">
        <v>24</v>
      </c>
      <c r="AZ43" s="61">
        <f t="shared" si="150"/>
        <v>41</v>
      </c>
      <c r="BA43" s="57" t="s">
        <v>25</v>
      </c>
      <c r="BB43" s="61">
        <f t="shared" si="151"/>
        <v>50.864729199999999</v>
      </c>
      <c r="BC43" s="57" t="s">
        <v>26</v>
      </c>
      <c r="BD43" s="61">
        <f t="shared" si="152"/>
        <v>16.6903392</v>
      </c>
      <c r="BE43" s="2" t="s">
        <v>182</v>
      </c>
      <c r="BF43" s="61">
        <f t="shared" si="153"/>
        <v>41</v>
      </c>
      <c r="BG43" s="54" t="s">
        <v>27</v>
      </c>
      <c r="BH43" s="61">
        <f t="shared" si="154"/>
        <v>41</v>
      </c>
      <c r="BI43" s="57" t="s">
        <v>28</v>
      </c>
      <c r="BJ43" s="61">
        <f t="shared" si="155"/>
        <v>41</v>
      </c>
      <c r="BK43" s="54" t="s">
        <v>29</v>
      </c>
      <c r="BL43" s="61">
        <f t="shared" si="156"/>
        <v>41</v>
      </c>
      <c r="BM43" s="54" t="s">
        <v>50</v>
      </c>
      <c r="BN43" s="54">
        <f t="shared" si="157"/>
        <v>50.864729199999999</v>
      </c>
      <c r="BO43" s="54" t="s">
        <v>26</v>
      </c>
      <c r="BP43" s="54">
        <f t="shared" si="158"/>
        <v>16.6903392</v>
      </c>
      <c r="BQ43" s="2" t="s">
        <v>181</v>
      </c>
      <c r="BR43" s="61">
        <f t="shared" si="159"/>
        <v>41</v>
      </c>
      <c r="BS43" s="57" t="s">
        <v>30</v>
      </c>
      <c r="BT43" s="61">
        <f t="shared" si="160"/>
        <v>41</v>
      </c>
      <c r="BU43" s="54" t="s">
        <v>31</v>
      </c>
      <c r="BV43" s="61"/>
      <c r="BW43" s="57"/>
      <c r="BX43" s="61"/>
      <c r="BY43" s="57"/>
      <c r="BZ43" s="58" t="str">
        <f t="shared" si="161"/>
        <v xml:space="preserve">//----------------------------------------------------------------------------------------------------------------------------------------------------------------------------
                //Markers for WYCZYN_41
                //marker for main page
                addMarker_w41_main({coords:{lat:50,8647292, lng:16,6903392}, iconImage:'http://nieodlegla.pl/files/marker.svg', });
                function addMarker_w41_main(props) {var marker = new google.maps.Marker({ position:props.coords, map:map, }); if(props.iconImage){marker.setIcon(props.iconImage);}
                                                  google.maps.event.addListener(marker, "click", function() { document.querySelector('.bg-modal').style.display = 'block';         document.querySelector('#wyczyn41_content').style.display = 'block'; document.querySelector('#wyczyn41_content').style.position = 'fixed';});
                                                  };
                //Marker for pop-up
                addMarker_w41({coords:{lat:50,8647292, lng:16,6903392}, iconImage:'http://nieodlegla.pl/files/pin.svg', });
                function addMarker_w41(props) {var marker = new google.maps.Marker({ position:props.coords, map:map_wyczyn41, }); if(props.iconImage){marker.setIcon(props.iconImage);}};
                //----------------------------------------------------------------------------------------------------------------------------------------------------------------------------
</v>
      </c>
      <c r="CA43" s="57" t="s">
        <v>33</v>
      </c>
      <c r="CB43" s="61">
        <f t="shared" si="162"/>
        <v>41</v>
      </c>
      <c r="CC43" s="57" t="s">
        <v>34</v>
      </c>
      <c r="CD43" s="61" t="str">
        <f t="shared" si="163"/>
        <v>41'</v>
      </c>
      <c r="CE43" s="57" t="s">
        <v>35</v>
      </c>
      <c r="CF43" s="58" t="str">
        <f t="shared" si="164"/>
        <v>var map_wyczyn41 = new google.maps.Map(document.getElementById('map_wyczyn41'), optionsFeatPopup);</v>
      </c>
      <c r="CG43" s="2" t="s">
        <v>32</v>
      </c>
      <c r="CH43" s="6">
        <f t="shared" si="37"/>
        <v>41</v>
      </c>
      <c r="CI43" s="2" t="s">
        <v>154</v>
      </c>
      <c r="CJ43" s="9" t="str">
        <f t="shared" si="38"/>
        <v xml:space="preserve">//----------------------------------------------------------------------------------------------------------------------------------------------------------------------------
                //Markers for WYCZYN_41                //Marker for pop-up
                addMarker_w41({coords:{lat:50,8647292, lng:16,6903392}, iconImage:'http://nieodlegla.pl/files/pin.svg', });
                function addMarker_w41(props) {var marker = new google.maps.Marker({ position:props.coords, map:map_wyczyn41, }); if(props.iconImage){marker.setIcon(props.iconImage);}};
                //----------------------------------------------------------------------------------------------------------------------------------------------------------------------------
</v>
      </c>
      <c r="CK43" s="2" t="str">
        <f t="shared" si="39"/>
        <v>{
    *@*displayName*@*: *@*#wyczyn41*@*,
    *@*title*@*: *@*Pogłaskaj niedźwiedzia na Ślęży*@*,
    *@*contestants*@*: ,
    *@*lat*@*: 50.8647292,
    *@*lng*@*: 16.6903392,
    *@*description*@*: *@*</v>
      </c>
      <c r="CL43" s="2" t="str">
        <f t="shared" si="40"/>
        <v>*@*,
    *@*author*@*: *@**@*
  },</v>
      </c>
      <c r="CM43" s="11" t="str">
        <f t="shared" si="41"/>
        <v>{
    *@*displayName*@*: *@*#wyczyn41*@*,
    *@*title*@*: *@*Pogłaskaj niedźwiedzia na Ślęży*@*,
    *@*contestants*@*: ,
    *@*lat*@*: 50.8647292,
    *@*lng*@*: 16.6903392,
    *@*description*@*: *@*Czy wiesz, że na szczycie góry Ślęży, która setki lat temu stanowiła ośrodek  kultu dla miejscowych plemion mieszka niedźwiedź z kamienia? Razem z “panną z rybą”, “mnichem” i “grzybem” stanowi symbol tych pradawnych czasów. Odnajdź go i pogłaskaj. *@*,
    *@*author*@*: *@**@*
  },</v>
      </c>
    </row>
    <row r="44" spans="1:131" ht="54" customHeight="1" thickBot="1" x14ac:dyDescent="0.3">
      <c r="A44" s="34">
        <v>42</v>
      </c>
      <c r="B44" s="3" t="s">
        <v>139</v>
      </c>
      <c r="C44" s="3">
        <v>51.055991300000002</v>
      </c>
      <c r="D44" s="3">
        <v>15.7611188</v>
      </c>
      <c r="E44" s="48" t="s">
        <v>143</v>
      </c>
      <c r="F44" s="48"/>
      <c r="G44" s="1" t="s">
        <v>144</v>
      </c>
      <c r="H44" s="1"/>
      <c r="I44" s="52" t="s">
        <v>7</v>
      </c>
      <c r="J44" s="53">
        <f t="shared" si="129"/>
        <v>42</v>
      </c>
      <c r="K44" s="54" t="s">
        <v>9</v>
      </c>
      <c r="L44" s="55">
        <f t="shared" si="130"/>
        <v>42</v>
      </c>
      <c r="M44" s="56" t="s">
        <v>10</v>
      </c>
      <c r="N44" s="53">
        <f t="shared" si="131"/>
        <v>42</v>
      </c>
      <c r="O44" s="54" t="s">
        <v>11</v>
      </c>
      <c r="P44" s="53" t="str">
        <f t="shared" si="132"/>
        <v xml:space="preserve">Odwiedź Krainę Wygasłych Wulkanów </v>
      </c>
      <c r="Q44" s="56" t="s">
        <v>48</v>
      </c>
      <c r="R44" s="54" t="s">
        <v>37</v>
      </c>
      <c r="S44" s="55">
        <f t="shared" si="133"/>
        <v>42</v>
      </c>
      <c r="T44" s="56" t="s">
        <v>38</v>
      </c>
      <c r="U44" s="53">
        <f t="shared" si="134"/>
        <v>42</v>
      </c>
      <c r="V44" s="54" t="s">
        <v>12</v>
      </c>
      <c r="W44" s="53">
        <f t="shared" si="135"/>
        <v>42</v>
      </c>
      <c r="X44" s="54" t="s">
        <v>13</v>
      </c>
      <c r="Y44" s="53" t="str">
        <f t="shared" si="136"/>
        <v xml:space="preserve">Odwiedź Krainę Wygasłych Wulkanów </v>
      </c>
      <c r="Z44" s="54" t="s">
        <v>49</v>
      </c>
      <c r="AA44" s="53" t="str">
        <f t="shared" si="137"/>
        <v>Pomiędzy Jaworem i Złotoryją, dokładnie na Pogórzu Kaczawskim mieści się Kraina Wygasłych Wulkanów, które miliony lat temu zionęły ogniem i wyrzucały z siebie gorącą lawę. Dziś pozostały po nich tylko skamieliny w postaci bazaltu. Wulkaniczny szlak liczy 85 kilometrów, a najwyższa górą na jego trasie jest Ostrzyca, która nazywana jest śląską Fudżijamą. Ma 501m.n.p.m.</v>
      </c>
      <c r="AB44" s="54" t="s">
        <v>14</v>
      </c>
      <c r="AC44" s="53">
        <f t="shared" si="138"/>
        <v>42</v>
      </c>
      <c r="AD44" s="54" t="s">
        <v>308</v>
      </c>
      <c r="AE44" s="53">
        <f t="shared" si="139"/>
        <v>42</v>
      </c>
      <c r="AF44" s="54" t="s">
        <v>15</v>
      </c>
      <c r="AG44" s="53">
        <f t="shared" si="140"/>
        <v>42</v>
      </c>
      <c r="AH44" s="57" t="s">
        <v>8</v>
      </c>
      <c r="AI44" s="74" t="str">
        <f t="shared" si="12"/>
        <v>&lt;!---WYCZYN_42_main--&gt;                    
                    &lt;div class=*@*feat-box*@* id=*@*wyczyn42*@* &gt;
                        &lt;p class=*@*feat-number*@*&gt;#wyczyn42&lt;/p&gt;
                        &lt;h3 class=*@*feat-title*@*&gt;Odwiedź Krainę Wygasłych Wulkanów &lt;/h3&gt;
                        &lt;p class=*@*feat-counter*@*&gt; 0 osób wzięło udział&lt;/p&gt;
                    &lt;/div&gt;
    &lt;!--feat pop-up code-----WYCZYN_42_---------------------------------------------------------------------------------&gt;
                    &lt;div class=*@*feat-content*@* id=*@*wyczyn42_content*@*&gt;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class=*@*feat-number*@*&gt;#wyczyn42&lt;/p&gt;
                                &lt;h2 class=*@*feat-title*@*&gt;Odwiedź Krainę Wygasłych Wulkanów &lt;/h2&gt;
                                &lt;p class=*@*feat-counter*@*&gt; 0 osób wzięło udział&lt;/p&gt;
                                &lt;p class=*@*feat-description*@*&gt;Pomiędzy Jaworem i Złotoryją, dokładnie na Pogórzu Kaczawskim mieści się Kraina Wygasłych Wulkanów, które miliony lat temu zionęły ogniem i wyrzucały z siebie gorącą lawę. Dziś pozostały po nich tylko skamieliny w postaci bazaltu. Wulkaniczny szlak liczy 85 kilometrów, a najwyższa górą na jego trasie jest Ostrzyca, która nazywana jest śląską Fudżijamą. Ma 501m.n.p.m.&lt;/p&gt;
                            &lt;/div&gt;
                            &lt;div class=*@*feat-map-block*@*&gt;
                                &lt;div id=*@*map_wyczyn42*@*&gt;&lt;/div&gt;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WYCZYN_42_main--&gt;</v>
      </c>
      <c r="AJ44" s="58" t="str">
        <f t="shared" si="141"/>
        <v xml:space="preserve">                    
    &lt;!--feat pop-up code-----WYCZYN_42_---------------------------------------------------------------------------------&gt;
                    &lt;div class=*@*feat-content*@* id=*@*wyczyn42_content*@*&gt;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class=*@*feat-number*@*&gt;#wyczyn42&lt;/p&gt;
                                &lt;h2 class=*@*feat-title*@*&gt;Odwiedź Krainę Wygasłych Wulkanów &lt;/h2&gt;
                                &lt;p class=*@*feat-counter*@*&gt; 0 osób wzięło udział&lt;/p&gt;
                                &lt;p class=*@*feat-description*@*&gt;Pomiędzy Jaworem i Złotoryją, dokładnie na Pogórzu Kaczawskim mieści się Kraina Wygasłych Wulkanów, które miliony lat temu zionęły ogniem i wyrzucały z siebie gorącą lawę. Dziś pozostały po nich tylko skamieliny w postaci bazaltu. Wulkaniczny szlak liczy 85 kilometrów, a najwyższa górą na jego trasie jest Ostrzyca, która nazywana jest śląską Fudżijamą. Ma 501m.n.p.m.&lt;/p&gt;
                            &lt;/div&gt;
                            &lt;div class=*@*feat-map-block*@*&gt;
                                &lt;div id=*@*map_wyczyn42*@*&gt;&lt;/div&gt;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WYCZYN_42_main--&gt;</v>
      </c>
      <c r="AK44" s="59" t="str">
        <f t="shared" si="142"/>
        <v>#wyczyn42_content,</v>
      </c>
      <c r="AL44" s="59" t="str">
        <f t="shared" si="143"/>
        <v>#map_wyczyn42,</v>
      </c>
      <c r="AM44" s="54" t="s">
        <v>17</v>
      </c>
      <c r="AN44" s="53" t="str">
        <f t="shared" si="144"/>
        <v>42'</v>
      </c>
      <c r="AO44" s="60" t="s">
        <v>18</v>
      </c>
      <c r="AP44" s="53">
        <f t="shared" si="145"/>
        <v>42</v>
      </c>
      <c r="AQ44" s="54" t="s">
        <v>19</v>
      </c>
      <c r="AR44" s="53">
        <f t="shared" si="146"/>
        <v>42</v>
      </c>
      <c r="AS44" s="54" t="s">
        <v>20</v>
      </c>
      <c r="AT44" s="53">
        <f t="shared" si="147"/>
        <v>42</v>
      </c>
      <c r="AU44" s="54" t="s">
        <v>21</v>
      </c>
      <c r="AV44" s="58" t="str">
        <f t="shared" si="148"/>
        <v xml:space="preserve">    $('#wyczyn42').click(function() {
        document.querySelector('.bg-modal').style.display = 'block';
        document.querySelector('#wyczyn42_content').style.display = 'block';
        document.querySelector('#wyczyn42_content').style.position = 'fixed';
    });
    /*Closing the pop-up with feat-description*/
        $('.popup-close-arrow').click(function() {
        document.querySelector('.bg-modal').style.display = 'none';
        document.querySelector('#wyczyn42_content').style.display = 'none';
    });</v>
      </c>
      <c r="AW44" s="54" t="s">
        <v>32</v>
      </c>
      <c r="AX44" s="61">
        <f t="shared" si="149"/>
        <v>42</v>
      </c>
      <c r="AY44" s="54" t="s">
        <v>24</v>
      </c>
      <c r="AZ44" s="61">
        <f t="shared" si="150"/>
        <v>42</v>
      </c>
      <c r="BA44" s="57" t="s">
        <v>25</v>
      </c>
      <c r="BB44" s="61">
        <f t="shared" si="151"/>
        <v>51.055991300000002</v>
      </c>
      <c r="BC44" s="57" t="s">
        <v>26</v>
      </c>
      <c r="BD44" s="61">
        <f t="shared" si="152"/>
        <v>15.7611188</v>
      </c>
      <c r="BE44" s="2" t="s">
        <v>182</v>
      </c>
      <c r="BF44" s="61">
        <f t="shared" si="153"/>
        <v>42</v>
      </c>
      <c r="BG44" s="54" t="s">
        <v>27</v>
      </c>
      <c r="BH44" s="61">
        <f t="shared" si="154"/>
        <v>42</v>
      </c>
      <c r="BI44" s="57" t="s">
        <v>28</v>
      </c>
      <c r="BJ44" s="61">
        <f t="shared" si="155"/>
        <v>42</v>
      </c>
      <c r="BK44" s="54" t="s">
        <v>29</v>
      </c>
      <c r="BL44" s="61">
        <f t="shared" si="156"/>
        <v>42</v>
      </c>
      <c r="BM44" s="54" t="s">
        <v>50</v>
      </c>
      <c r="BN44" s="54">
        <f t="shared" si="157"/>
        <v>51.055991300000002</v>
      </c>
      <c r="BO44" s="54" t="s">
        <v>26</v>
      </c>
      <c r="BP44" s="54">
        <f t="shared" si="158"/>
        <v>15.7611188</v>
      </c>
      <c r="BQ44" s="2" t="s">
        <v>181</v>
      </c>
      <c r="BR44" s="61">
        <f t="shared" si="159"/>
        <v>42</v>
      </c>
      <c r="BS44" s="57" t="s">
        <v>30</v>
      </c>
      <c r="BT44" s="61">
        <f t="shared" si="160"/>
        <v>42</v>
      </c>
      <c r="BU44" s="54" t="s">
        <v>31</v>
      </c>
      <c r="BV44" s="61"/>
      <c r="BW44" s="57"/>
      <c r="BX44" s="61"/>
      <c r="BY44" s="57"/>
      <c r="BZ44" s="58" t="str">
        <f t="shared" si="161"/>
        <v xml:space="preserve">//----------------------------------------------------------------------------------------------------------------------------------------------------------------------------
                //Markers for WYCZYN_42
                //marker for main page
                addMarker_w42_main({coords:{lat:51,0559913, lng:15,7611188}, iconImage:'http://nieodlegla.pl/files/marker.svg', });
                function addMarker_w42_main(props) {var marker = new google.maps.Marker({ position:props.coords, map:map, }); if(props.iconImage){marker.setIcon(props.iconImage);}
                                                  google.maps.event.addListener(marker, "click", function() { document.querySelector('.bg-modal').style.display = 'block';         document.querySelector('#wyczyn42_content').style.display = 'block'; document.querySelector('#wyczyn42_content').style.position = 'fixed';});
                                                  };
                //Marker for pop-up
                addMarker_w42({coords:{lat:51,0559913, lng:15,7611188}, iconImage:'http://nieodlegla.pl/files/pin.svg', });
                function addMarker_w42(props) {var marker = new google.maps.Marker({ position:props.coords, map:map_wyczyn42, }); if(props.iconImage){marker.setIcon(props.iconImage);}};
                //----------------------------------------------------------------------------------------------------------------------------------------------------------------------------
</v>
      </c>
      <c r="CA44" s="57" t="s">
        <v>33</v>
      </c>
      <c r="CB44" s="61">
        <f t="shared" si="162"/>
        <v>42</v>
      </c>
      <c r="CC44" s="57" t="s">
        <v>34</v>
      </c>
      <c r="CD44" s="61" t="str">
        <f t="shared" si="163"/>
        <v>42'</v>
      </c>
      <c r="CE44" s="57" t="s">
        <v>35</v>
      </c>
      <c r="CF44" s="58" t="str">
        <f t="shared" si="164"/>
        <v>var map_wyczyn42 = new google.maps.Map(document.getElementById('map_wyczyn42'), optionsFeatPopup);</v>
      </c>
      <c r="CG44" s="2" t="s">
        <v>32</v>
      </c>
      <c r="CH44" s="6">
        <f t="shared" si="37"/>
        <v>42</v>
      </c>
      <c r="CI44" s="2" t="s">
        <v>154</v>
      </c>
      <c r="CJ44" s="9" t="str">
        <f t="shared" si="38"/>
        <v xml:space="preserve">//----------------------------------------------------------------------------------------------------------------------------------------------------------------------------
                //Markers for WYCZYN_42                //Marker for pop-up
                addMarker_w42({coords:{lat:51,0559913, lng:15,7611188}, iconImage:'http://nieodlegla.pl/files/pin.svg', });
                function addMarker_w42(props) {var marker = new google.maps.Marker({ position:props.coords, map:map_wyczyn42, }); if(props.iconImage){marker.setIcon(props.iconImage);}};
                //----------------------------------------------------------------------------------------------------------------------------------------------------------------------------
</v>
      </c>
      <c r="CK44" s="2" t="str">
        <f t="shared" si="39"/>
        <v>{
    *@*displayName*@*: *@*#wyczyn42*@*,
    *@*title*@*: *@*Odwiedź Krainę Wygasłych Wulkanów *@*,
    *@*contestants*@*: ,
    *@*lat*@*: 51.0559913,
    *@*lng*@*: 15.7611188,
    *@*description*@*: *@*</v>
      </c>
      <c r="CL44" s="2" t="str">
        <f t="shared" si="40"/>
        <v>*@*,
    *@*author*@*: *@**@*
  },</v>
      </c>
      <c r="CM44" s="11" t="str">
        <f t="shared" si="41"/>
        <v>{
    *@*displayName*@*: *@*#wyczyn42*@*,
    *@*title*@*: *@*Odwiedź Krainę Wygasłych Wulkanów *@*,
    *@*contestants*@*: ,
    *@*lat*@*: 51.0559913,
    *@*lng*@*: 15.7611188,
    *@*description*@*: *@*Pomiędzy Jaworem i Złotoryją, dokładnie na Pogórzu Kaczawskim mieści się Kraina Wygasłych Wulkanów, które miliony lat temu zionęły ogniem i wyrzucały z siebie gorącą lawę. Dziś pozostały po nich tylko skamieliny w postaci bazaltu. Wulkaniczny szlak liczy 85 kilometrów, a najwyższa górą na jego trasie jest Ostrzyca, która nazywana jest śląską Fudżijamą. Ma 501m.n.p.m.*@*,
    *@*author*@*: *@**@*
  },</v>
      </c>
    </row>
    <row r="45" spans="1:131" ht="54" customHeight="1" thickBot="1" x14ac:dyDescent="0.3">
      <c r="A45" s="34">
        <v>43</v>
      </c>
      <c r="B45" s="3" t="s">
        <v>140</v>
      </c>
      <c r="C45" s="3">
        <v>53.214162999999999</v>
      </c>
      <c r="D45" s="3">
        <v>14.4735418</v>
      </c>
      <c r="E45" s="48" t="s">
        <v>145</v>
      </c>
      <c r="F45" s="48"/>
      <c r="G45" s="50" t="s">
        <v>146</v>
      </c>
      <c r="H45" s="50"/>
      <c r="I45" s="52" t="s">
        <v>7</v>
      </c>
      <c r="J45" s="53">
        <f t="shared" si="129"/>
        <v>43</v>
      </c>
      <c r="K45" s="54" t="s">
        <v>9</v>
      </c>
      <c r="L45" s="55">
        <f t="shared" si="130"/>
        <v>43</v>
      </c>
      <c r="M45" s="56" t="s">
        <v>10</v>
      </c>
      <c r="N45" s="53">
        <f t="shared" si="131"/>
        <v>43</v>
      </c>
      <c r="O45" s="54" t="s">
        <v>11</v>
      </c>
      <c r="P45" s="53" t="str">
        <f t="shared" si="132"/>
        <v xml:space="preserve">Skrzyw się w Krzywym Lesie </v>
      </c>
      <c r="Q45" s="56" t="s">
        <v>48</v>
      </c>
      <c r="R45" s="54" t="s">
        <v>37</v>
      </c>
      <c r="S45" s="55">
        <f t="shared" si="133"/>
        <v>43</v>
      </c>
      <c r="T45" s="56" t="s">
        <v>38</v>
      </c>
      <c r="U45" s="53">
        <f t="shared" si="134"/>
        <v>43</v>
      </c>
      <c r="V45" s="54" t="s">
        <v>12</v>
      </c>
      <c r="W45" s="53">
        <f t="shared" si="135"/>
        <v>43</v>
      </c>
      <c r="X45" s="54" t="s">
        <v>13</v>
      </c>
      <c r="Y45" s="53" t="str">
        <f t="shared" si="136"/>
        <v xml:space="preserve">Skrzyw się w Krzywym Lesie </v>
      </c>
      <c r="Z45" s="54" t="s">
        <v>49</v>
      </c>
      <c r="AA45" s="53" t="str">
        <f t="shared" si="137"/>
        <v>Odwiedź Krzywy Las, który znajduje się w powiecie gryfińskim i zobacz “tańczące drzewa”. To sosny, które prawdopodobnie z powodu ludzkiej interwencji w ich rozwój przybrały formę łuków i rosną tam od lat 30 - tych. Wykrzyw się tak jak one!</v>
      </c>
      <c r="AB45" s="54" t="s">
        <v>14</v>
      </c>
      <c r="AC45" s="53">
        <f t="shared" si="138"/>
        <v>43</v>
      </c>
      <c r="AD45" s="54" t="s">
        <v>308</v>
      </c>
      <c r="AE45" s="53">
        <f t="shared" si="139"/>
        <v>43</v>
      </c>
      <c r="AF45" s="54" t="s">
        <v>15</v>
      </c>
      <c r="AG45" s="53">
        <f t="shared" si="140"/>
        <v>43</v>
      </c>
      <c r="AH45" s="57" t="s">
        <v>8</v>
      </c>
      <c r="AI45" s="74" t="str">
        <f t="shared" si="12"/>
        <v>&lt;!---WYCZYN_43_main--&gt;                    
                    &lt;div class=*@*feat-box*@* id=*@*wyczyn43*@* &gt;
                        &lt;p class=*@*feat-number*@*&gt;#wyczyn43&lt;/p&gt;
                        &lt;h3 class=*@*feat-title*@*&gt;Skrzyw się w Krzywym Lesie &lt;/h3&gt;
                        &lt;p class=*@*feat-counter*@*&gt; 0 osób wzięło udział&lt;/p&gt;
                    &lt;/div&gt;
    &lt;!--feat pop-up code-----WYCZYN_43_---------------------------------------------------------------------------------&gt;
                    &lt;div class=*@*feat-content*@* id=*@*wyczyn43_content*@*&gt;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class=*@*feat-number*@*&gt;#wyczyn43&lt;/p&gt;
                                &lt;h2 class=*@*feat-title*@*&gt;Skrzyw się w Krzywym Lesie &lt;/h2&gt;
                                &lt;p class=*@*feat-counter*@*&gt; 0 osób wzięło udział&lt;/p&gt;
                                &lt;p class=*@*feat-description*@*&gt;Odwiedź Krzywy Las, który znajduje się w powiecie gryfińskim i zobacz “tańczące drzewa”. To sosny, które prawdopodobnie z powodu ludzkiej interwencji w ich rozwój przybrały formę łuków i rosną tam od lat 30 - tych. Wykrzyw się tak jak one!&lt;/p&gt;
                            &lt;/div&gt;
                            &lt;div class=*@*feat-map-block*@*&gt;
                                &lt;div id=*@*map_wyczyn43*@*&gt;&lt;/div&gt;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WYCZYN_43_main--&gt;</v>
      </c>
      <c r="AJ45" s="58" t="str">
        <f t="shared" si="141"/>
        <v xml:space="preserve">                    
    &lt;!--feat pop-up code-----WYCZYN_43_---------------------------------------------------------------------------------&gt;
                    &lt;div class=*@*feat-content*@* id=*@*wyczyn43_content*@*&gt;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class=*@*feat-number*@*&gt;#wyczyn43&lt;/p&gt;
                                &lt;h2 class=*@*feat-title*@*&gt;Skrzyw się w Krzywym Lesie &lt;/h2&gt;
                                &lt;p class=*@*feat-counter*@*&gt; 0 osób wzięło udział&lt;/p&gt;
                                &lt;p class=*@*feat-description*@*&gt;Odwiedź Krzywy Las, który znajduje się w powiecie gryfińskim i zobacz “tańczące drzewa”. To sosny, które prawdopodobnie z powodu ludzkiej interwencji w ich rozwój przybrały formę łuków i rosną tam od lat 30 - tych. Wykrzyw się tak jak one!&lt;/p&gt;
                            &lt;/div&gt;
                            &lt;div class=*@*feat-map-block*@*&gt;
                                &lt;div id=*@*map_wyczyn43*@*&gt;&lt;/div&gt;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WYCZYN_43_main--&gt;</v>
      </c>
      <c r="AK45" s="59" t="str">
        <f t="shared" si="142"/>
        <v>#wyczyn43_content,</v>
      </c>
      <c r="AL45" s="59" t="str">
        <f t="shared" si="143"/>
        <v>#map_wyczyn43,</v>
      </c>
      <c r="AM45" s="54" t="s">
        <v>17</v>
      </c>
      <c r="AN45" s="53" t="str">
        <f t="shared" si="144"/>
        <v>43'</v>
      </c>
      <c r="AO45" s="60" t="s">
        <v>18</v>
      </c>
      <c r="AP45" s="53">
        <f t="shared" si="145"/>
        <v>43</v>
      </c>
      <c r="AQ45" s="54" t="s">
        <v>19</v>
      </c>
      <c r="AR45" s="53">
        <f t="shared" si="146"/>
        <v>43</v>
      </c>
      <c r="AS45" s="54" t="s">
        <v>20</v>
      </c>
      <c r="AT45" s="53">
        <f t="shared" si="147"/>
        <v>43</v>
      </c>
      <c r="AU45" s="54" t="s">
        <v>21</v>
      </c>
      <c r="AV45" s="58" t="str">
        <f t="shared" si="148"/>
        <v xml:space="preserve">    $('#wyczyn43').click(function() {
        document.querySelector('.bg-modal').style.display = 'block';
        document.querySelector('#wyczyn43_content').style.display = 'block';
        document.querySelector('#wyczyn43_content').style.position = 'fixed';
    });
    /*Closing the pop-up with feat-description*/
        $('.popup-close-arrow').click(function() {
        document.querySelector('.bg-modal').style.display = 'none';
        document.querySelector('#wyczyn43_content').style.display = 'none';
    });</v>
      </c>
      <c r="AW45" s="54" t="s">
        <v>32</v>
      </c>
      <c r="AX45" s="61">
        <f t="shared" si="149"/>
        <v>43</v>
      </c>
      <c r="AY45" s="54" t="s">
        <v>24</v>
      </c>
      <c r="AZ45" s="61">
        <f t="shared" si="150"/>
        <v>43</v>
      </c>
      <c r="BA45" s="57" t="s">
        <v>25</v>
      </c>
      <c r="BB45" s="61">
        <f t="shared" si="151"/>
        <v>53.214162999999999</v>
      </c>
      <c r="BC45" s="57" t="s">
        <v>26</v>
      </c>
      <c r="BD45" s="61">
        <f t="shared" si="152"/>
        <v>14.4735418</v>
      </c>
      <c r="BE45" s="2" t="s">
        <v>182</v>
      </c>
      <c r="BF45" s="61">
        <f t="shared" si="153"/>
        <v>43</v>
      </c>
      <c r="BG45" s="54" t="s">
        <v>27</v>
      </c>
      <c r="BH45" s="61">
        <f t="shared" si="154"/>
        <v>43</v>
      </c>
      <c r="BI45" s="57" t="s">
        <v>28</v>
      </c>
      <c r="BJ45" s="61">
        <f t="shared" si="155"/>
        <v>43</v>
      </c>
      <c r="BK45" s="54" t="s">
        <v>29</v>
      </c>
      <c r="BL45" s="61">
        <f t="shared" si="156"/>
        <v>43</v>
      </c>
      <c r="BM45" s="54" t="s">
        <v>50</v>
      </c>
      <c r="BN45" s="54">
        <f t="shared" si="157"/>
        <v>53.214162999999999</v>
      </c>
      <c r="BO45" s="54" t="s">
        <v>26</v>
      </c>
      <c r="BP45" s="54">
        <f t="shared" si="158"/>
        <v>14.4735418</v>
      </c>
      <c r="BQ45" s="2" t="s">
        <v>181</v>
      </c>
      <c r="BR45" s="61">
        <f t="shared" si="159"/>
        <v>43</v>
      </c>
      <c r="BS45" s="57" t="s">
        <v>30</v>
      </c>
      <c r="BT45" s="61">
        <f t="shared" si="160"/>
        <v>43</v>
      </c>
      <c r="BU45" s="54" t="s">
        <v>31</v>
      </c>
      <c r="BV45" s="61"/>
      <c r="BW45" s="57"/>
      <c r="BX45" s="61"/>
      <c r="BY45" s="57"/>
      <c r="BZ45" s="58" t="str">
        <f t="shared" si="161"/>
        <v xml:space="preserve">//----------------------------------------------------------------------------------------------------------------------------------------------------------------------------
                //Markers for WYCZYN_43
                //marker for main page
                addMarker_w43_main({coords:{lat:53,214163, lng:14,4735418}, iconImage:'http://nieodlegla.pl/files/marker.svg', });
                function addMarker_w43_main(props) {var marker = new google.maps.Marker({ position:props.coords, map:map, }); if(props.iconImage){marker.setIcon(props.iconImage);}
                                                  google.maps.event.addListener(marker, "click", function() { document.querySelector('.bg-modal').style.display = 'block';         document.querySelector('#wyczyn43_content').style.display = 'block'; document.querySelector('#wyczyn43_content').style.position = 'fixed';});
                                                  };
                //Marker for pop-up
                addMarker_w43({coords:{lat:53,214163, lng:14,4735418}, iconImage:'http://nieodlegla.pl/files/pin.svg', });
                function addMarker_w43(props) {var marker = new google.maps.Marker({ position:props.coords, map:map_wyczyn43, }); if(props.iconImage){marker.setIcon(props.iconImage);}};
                //----------------------------------------------------------------------------------------------------------------------------------------------------------------------------
</v>
      </c>
      <c r="CA45" s="57" t="s">
        <v>33</v>
      </c>
      <c r="CB45" s="61">
        <f t="shared" si="162"/>
        <v>43</v>
      </c>
      <c r="CC45" s="57" t="s">
        <v>34</v>
      </c>
      <c r="CD45" s="61" t="str">
        <f t="shared" si="163"/>
        <v>43'</v>
      </c>
      <c r="CE45" s="57" t="s">
        <v>35</v>
      </c>
      <c r="CF45" s="58" t="str">
        <f t="shared" si="164"/>
        <v>var map_wyczyn43 = new google.maps.Map(document.getElementById('map_wyczyn43'), optionsFeatPopup);</v>
      </c>
      <c r="CG45" s="2" t="s">
        <v>32</v>
      </c>
      <c r="CH45" s="6">
        <f t="shared" si="37"/>
        <v>43</v>
      </c>
      <c r="CI45" s="2" t="s">
        <v>154</v>
      </c>
      <c r="CJ45" s="9" t="str">
        <f t="shared" si="38"/>
        <v xml:space="preserve">//----------------------------------------------------------------------------------------------------------------------------------------------------------------------------
                //Markers for WYCZYN_43                //Marker for pop-up
                addMarker_w43({coords:{lat:53,214163, lng:14,4735418}, iconImage:'http://nieodlegla.pl/files/pin.svg', });
                function addMarker_w43(props) {var marker = new google.maps.Marker({ position:props.coords, map:map_wyczyn43, }); if(props.iconImage){marker.setIcon(props.iconImage);}};
                //----------------------------------------------------------------------------------------------------------------------------------------------------------------------------
</v>
      </c>
      <c r="CK45" s="2" t="str">
        <f t="shared" si="39"/>
        <v>{
    *@*displayName*@*: *@*#wyczyn43*@*,
    *@*title*@*: *@*Skrzyw się w Krzywym Lesie *@*,
    *@*contestants*@*: ,
    *@*lat*@*: 53.214163,
    *@*lng*@*: 14.4735418,
    *@*description*@*: *@*</v>
      </c>
      <c r="CL45" s="2" t="str">
        <f t="shared" si="40"/>
        <v>*@*,
    *@*author*@*: *@**@*
  },</v>
      </c>
      <c r="CM45" s="11" t="str">
        <f t="shared" si="41"/>
        <v>{
    *@*displayName*@*: *@*#wyczyn43*@*,
    *@*title*@*: *@*Skrzyw się w Krzywym Lesie *@*,
    *@*contestants*@*: ,
    *@*lat*@*: 53.214163,
    *@*lng*@*: 14.4735418,
    *@*description*@*: *@*Odwiedź Krzywy Las, który znajduje się w powiecie gryfińskim i zobacz “tańczące drzewa”. To sosny, które prawdopodobnie z powodu ludzkiej interwencji w ich rozwój przybrały formę łuków i rosną tam od lat 30 - tych. Wykrzyw się tak jak one!*@*,
    *@*author*@*: *@**@*
  },</v>
      </c>
    </row>
    <row r="46" spans="1:131" ht="54" customHeight="1" thickBot="1" x14ac:dyDescent="0.3">
      <c r="A46" s="34">
        <v>44</v>
      </c>
      <c r="B46" s="3" t="s">
        <v>147</v>
      </c>
      <c r="C46" s="3">
        <v>54.2177802</v>
      </c>
      <c r="D46" s="3">
        <v>17.837862900000001</v>
      </c>
      <c r="E46" s="48" t="s">
        <v>149</v>
      </c>
      <c r="F46" s="48"/>
      <c r="G46" s="50" t="s">
        <v>164</v>
      </c>
      <c r="H46" s="50"/>
      <c r="I46" s="52" t="s">
        <v>7</v>
      </c>
      <c r="J46" s="53">
        <f t="shared" si="129"/>
        <v>44</v>
      </c>
      <c r="K46" s="54" t="s">
        <v>9</v>
      </c>
      <c r="L46" s="55">
        <f t="shared" si="130"/>
        <v>44</v>
      </c>
      <c r="M46" s="56" t="s">
        <v>10</v>
      </c>
      <c r="N46" s="53">
        <f t="shared" si="131"/>
        <v>44</v>
      </c>
      <c r="O46" s="54" t="s">
        <v>11</v>
      </c>
      <c r="P46" s="53" t="str">
        <f t="shared" si="132"/>
        <v>Zatocz krąg w Węsiorach</v>
      </c>
      <c r="Q46" s="56" t="s">
        <v>48</v>
      </c>
      <c r="R46" s="54" t="s">
        <v>37</v>
      </c>
      <c r="S46" s="55">
        <f t="shared" si="133"/>
        <v>44</v>
      </c>
      <c r="T46" s="56" t="s">
        <v>38</v>
      </c>
      <c r="U46" s="53">
        <f t="shared" si="134"/>
        <v>44</v>
      </c>
      <c r="V46" s="54" t="s">
        <v>12</v>
      </c>
      <c r="W46" s="53">
        <f t="shared" si="135"/>
        <v>44</v>
      </c>
      <c r="X46" s="54" t="s">
        <v>13</v>
      </c>
      <c r="Y46" s="53" t="str">
        <f t="shared" si="136"/>
        <v>Zatocz krąg w Węsiorach</v>
      </c>
      <c r="Z46" s="54" t="s">
        <v>49</v>
      </c>
      <c r="AA46" s="53" t="str">
        <f t="shared" si="137"/>
        <v>W miejscowości Węsiory na Kaszubach znajduje się “polskie Stonehenge”, na które tak jak w Wielkiej Brytanii składają się  kamienie ułożone w kręgi i kurhany. Według badań archeologicznych były one miejscem spoczynku lub obrzędów mitycznych Gotów zamieszkujących te rejony pomiędzy I a IV w.n.e. Czy odnajdziesz tam magię? Odwiedź to miejsce i zatocz w nim krąg.</v>
      </c>
      <c r="AB46" s="54" t="s">
        <v>14</v>
      </c>
      <c r="AC46" s="53">
        <f t="shared" si="138"/>
        <v>44</v>
      </c>
      <c r="AD46" s="54" t="s">
        <v>308</v>
      </c>
      <c r="AE46" s="53">
        <f t="shared" si="139"/>
        <v>44</v>
      </c>
      <c r="AF46" s="54" t="s">
        <v>15</v>
      </c>
      <c r="AG46" s="53">
        <f t="shared" si="140"/>
        <v>44</v>
      </c>
      <c r="AH46" s="57" t="s">
        <v>8</v>
      </c>
      <c r="AI46" s="74" t="str">
        <f t="shared" si="12"/>
        <v>&lt;!---WYCZYN_44_main--&gt;                    
                    &lt;div class=*@*feat-box*@* id=*@*wyczyn44*@* &gt;
                        &lt;p class=*@*feat-number*@*&gt;#wyczyn44&lt;/p&gt;
                        &lt;h3 class=*@*feat-title*@*&gt;Zatocz krąg w Węsiorach&lt;/h3&gt;
                        &lt;p class=*@*feat-counter*@*&gt; 0 osób wzięło udział&lt;/p&gt;
                    &lt;/div&gt;
    &lt;!--feat pop-up code-----WYCZYN_44_---------------------------------------------------------------------------------&gt;
                    &lt;div class=*@*feat-content*@* id=*@*wyczyn44_content*@*&gt;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class=*@*feat-number*@*&gt;#wyczyn44&lt;/p&gt;
                                &lt;h2 class=*@*feat-title*@*&gt;Zatocz krąg w Węsiorach&lt;/h2&gt;
                                &lt;p class=*@*feat-counter*@*&gt; 0 osób wzięło udział&lt;/p&gt;
                                &lt;p class=*@*feat-description*@*&gt;W miejscowości Węsiory na Kaszubach znajduje się “polskie Stonehenge”, na które tak jak w Wielkiej Brytanii składają się  kamienie ułożone w kręgi i kurhany. Według badań archeologicznych były one miejscem spoczynku lub obrzędów mitycznych Gotów zamieszkujących te rejony pomiędzy I a IV w.n.e. Czy odnajdziesz tam magię? Odwiedź to miejsce i zatocz w nim krąg.&lt;/p&gt;
                            &lt;/div&gt;
                            &lt;div class=*@*feat-map-block*@*&gt;
                                &lt;div id=*@*map_wyczyn44*@*&gt;&lt;/div&gt;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WYCZYN_44_main--&gt;</v>
      </c>
      <c r="AJ46" s="58" t="str">
        <f t="shared" si="141"/>
        <v xml:space="preserve">                    
    &lt;!--feat pop-up code-----WYCZYN_44_---------------------------------------------------------------------------------&gt;
                    &lt;div class=*@*feat-content*@* id=*@*wyczyn44_content*@*&gt;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class=*@*feat-number*@*&gt;#wyczyn44&lt;/p&gt;
                                &lt;h2 class=*@*feat-title*@*&gt;Zatocz krąg w Węsiorach&lt;/h2&gt;
                                &lt;p class=*@*feat-counter*@*&gt; 0 osób wzięło udział&lt;/p&gt;
                                &lt;p class=*@*feat-description*@*&gt;W miejscowości Węsiory na Kaszubach znajduje się “polskie Stonehenge”, na które tak jak w Wielkiej Brytanii składają się  kamienie ułożone w kręgi i kurhany. Według badań archeologicznych były one miejscem spoczynku lub obrzędów mitycznych Gotów zamieszkujących te rejony pomiędzy I a IV w.n.e. Czy odnajdziesz tam magię? Odwiedź to miejsce i zatocz w nim krąg.&lt;/p&gt;
                            &lt;/div&gt;
                            &lt;div class=*@*feat-map-block*@*&gt;
                                &lt;div id=*@*map_wyczyn44*@*&gt;&lt;/div&gt;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WYCZYN_44_main--&gt;</v>
      </c>
      <c r="AK46" s="59" t="str">
        <f t="shared" si="142"/>
        <v>#wyczyn44_content,</v>
      </c>
      <c r="AL46" s="59" t="str">
        <f t="shared" si="143"/>
        <v>#map_wyczyn44,</v>
      </c>
      <c r="AM46" s="54" t="s">
        <v>17</v>
      </c>
      <c r="AN46" s="53" t="str">
        <f t="shared" si="144"/>
        <v>44'</v>
      </c>
      <c r="AO46" s="60" t="s">
        <v>18</v>
      </c>
      <c r="AP46" s="53">
        <f t="shared" si="145"/>
        <v>44</v>
      </c>
      <c r="AQ46" s="54" t="s">
        <v>19</v>
      </c>
      <c r="AR46" s="53">
        <f t="shared" si="146"/>
        <v>44</v>
      </c>
      <c r="AS46" s="54" t="s">
        <v>20</v>
      </c>
      <c r="AT46" s="53">
        <f t="shared" si="147"/>
        <v>44</v>
      </c>
      <c r="AU46" s="54" t="s">
        <v>21</v>
      </c>
      <c r="AV46" s="58" t="str">
        <f t="shared" si="148"/>
        <v xml:space="preserve">    $('#wyczyn44').click(function() {
        document.querySelector('.bg-modal').style.display = 'block';
        document.querySelector('#wyczyn44_content').style.display = 'block';
        document.querySelector('#wyczyn44_content').style.position = 'fixed';
    });
    /*Closing the pop-up with feat-description*/
        $('.popup-close-arrow').click(function() {
        document.querySelector('.bg-modal').style.display = 'none';
        document.querySelector('#wyczyn44_content').style.display = 'none';
    });</v>
      </c>
      <c r="AW46" s="54" t="s">
        <v>32</v>
      </c>
      <c r="AX46" s="61">
        <f t="shared" si="149"/>
        <v>44</v>
      </c>
      <c r="AY46" s="54" t="s">
        <v>24</v>
      </c>
      <c r="AZ46" s="61">
        <f t="shared" si="150"/>
        <v>44</v>
      </c>
      <c r="BA46" s="57" t="s">
        <v>25</v>
      </c>
      <c r="BB46" s="61">
        <f t="shared" si="151"/>
        <v>54.2177802</v>
      </c>
      <c r="BC46" s="57" t="s">
        <v>26</v>
      </c>
      <c r="BD46" s="61">
        <f t="shared" si="152"/>
        <v>17.837862900000001</v>
      </c>
      <c r="BE46" s="2" t="s">
        <v>182</v>
      </c>
      <c r="BF46" s="61">
        <f t="shared" si="153"/>
        <v>44</v>
      </c>
      <c r="BG46" s="54" t="s">
        <v>27</v>
      </c>
      <c r="BH46" s="61">
        <f t="shared" si="154"/>
        <v>44</v>
      </c>
      <c r="BI46" s="57" t="s">
        <v>28</v>
      </c>
      <c r="BJ46" s="61">
        <f t="shared" si="155"/>
        <v>44</v>
      </c>
      <c r="BK46" s="54" t="s">
        <v>29</v>
      </c>
      <c r="BL46" s="61">
        <f t="shared" si="156"/>
        <v>44</v>
      </c>
      <c r="BM46" s="54" t="s">
        <v>50</v>
      </c>
      <c r="BN46" s="54">
        <f t="shared" si="157"/>
        <v>54.2177802</v>
      </c>
      <c r="BO46" s="54" t="s">
        <v>26</v>
      </c>
      <c r="BP46" s="54">
        <f t="shared" si="158"/>
        <v>17.837862900000001</v>
      </c>
      <c r="BQ46" s="2" t="s">
        <v>181</v>
      </c>
      <c r="BR46" s="61">
        <f t="shared" si="159"/>
        <v>44</v>
      </c>
      <c r="BS46" s="57" t="s">
        <v>30</v>
      </c>
      <c r="BT46" s="61">
        <f t="shared" si="160"/>
        <v>44</v>
      </c>
      <c r="BU46" s="54" t="s">
        <v>31</v>
      </c>
      <c r="BV46" s="61"/>
      <c r="BW46" s="57"/>
      <c r="BX46" s="61"/>
      <c r="BY46" s="57"/>
      <c r="BZ46" s="58" t="str">
        <f t="shared" si="161"/>
        <v xml:space="preserve">//----------------------------------------------------------------------------------------------------------------------------------------------------------------------------
                //Markers for WYCZYN_44
                //marker for main page
                addMarker_w44_main({coords:{lat:54,2177802, lng:17,8378629}, iconImage:'http://nieodlegla.pl/files/marker.svg', });
                function addMarker_w44_main(props) {var marker = new google.maps.Marker({ position:props.coords, map:map, }); if(props.iconImage){marker.setIcon(props.iconImage);}
                                                  google.maps.event.addListener(marker, "click", function() { document.querySelector('.bg-modal').style.display = 'block';         document.querySelector('#wyczyn44_content').style.display = 'block'; document.querySelector('#wyczyn44_content').style.position = 'fixed';});
                                                  };
                //Marker for pop-up
                addMarker_w44({coords:{lat:54,2177802, lng:17,8378629}, iconImage:'http://nieodlegla.pl/files/pin.svg', });
                function addMarker_w44(props) {var marker = new google.maps.Marker({ position:props.coords, map:map_wyczyn44, }); if(props.iconImage){marker.setIcon(props.iconImage);}};
                //----------------------------------------------------------------------------------------------------------------------------------------------------------------------------
</v>
      </c>
      <c r="CA46" s="57" t="s">
        <v>33</v>
      </c>
      <c r="CB46" s="61">
        <f t="shared" si="162"/>
        <v>44</v>
      </c>
      <c r="CC46" s="57" t="s">
        <v>34</v>
      </c>
      <c r="CD46" s="61" t="str">
        <f t="shared" si="163"/>
        <v>44'</v>
      </c>
      <c r="CE46" s="57" t="s">
        <v>35</v>
      </c>
      <c r="CF46" s="58" t="str">
        <f t="shared" si="164"/>
        <v>var map_wyczyn44 = new google.maps.Map(document.getElementById('map_wyczyn44'), optionsFeatPopup);</v>
      </c>
      <c r="CG46" s="2" t="s">
        <v>32</v>
      </c>
      <c r="CH46" s="6">
        <f t="shared" si="37"/>
        <v>44</v>
      </c>
      <c r="CI46" s="2" t="s">
        <v>154</v>
      </c>
      <c r="CJ46" s="9" t="str">
        <f t="shared" si="38"/>
        <v xml:space="preserve">//----------------------------------------------------------------------------------------------------------------------------------------------------------------------------
                //Markers for WYCZYN_44                //Marker for pop-up
                addMarker_w44({coords:{lat:54,2177802, lng:17,8378629}, iconImage:'http://nieodlegla.pl/files/pin.svg', });
                function addMarker_w44(props) {var marker = new google.maps.Marker({ position:props.coords, map:map_wyczyn44, }); if(props.iconImage){marker.setIcon(props.iconImage);}};
                //----------------------------------------------------------------------------------------------------------------------------------------------------------------------------
</v>
      </c>
      <c r="CK46" s="2" t="str">
        <f t="shared" si="39"/>
        <v>{
    *@*displayName*@*: *@*#wyczyn44*@*,
    *@*title*@*: *@*Zatocz krąg w Węsiorach*@*,
    *@*contestants*@*: ,
    *@*lat*@*: 54.2177802,
    *@*lng*@*: 17.8378629,
    *@*description*@*: *@*</v>
      </c>
      <c r="CL46" s="2" t="str">
        <f t="shared" si="40"/>
        <v>*@*,
    *@*author*@*: *@**@*
  },</v>
      </c>
      <c r="CM46" s="11" t="str">
        <f t="shared" si="41"/>
        <v>{
    *@*displayName*@*: *@*#wyczyn44*@*,
    *@*title*@*: *@*Zatocz krąg w Węsiorach*@*,
    *@*contestants*@*: ,
    *@*lat*@*: 54.2177802,
    *@*lng*@*: 17.8378629,
    *@*description*@*: *@*W miejscowości Węsiory na Kaszubach znajduje się “polskie Stonehenge”, na które tak jak w Wielkiej Brytanii składają się  kamienie ułożone w kręgi i kurhany. Według badań archeologicznych były one miejscem spoczynku lub obrzędów mitycznych Gotów zamieszkujących te rejony pomiędzy I a IV w.n.e. Czy odnajdziesz tam magię? Odwiedź to miejsce i zatocz w nim krąg.*@*,
    *@*author*@*: *@**@*
  },</v>
      </c>
    </row>
    <row r="47" spans="1:131" ht="54" customHeight="1" thickBot="1" x14ac:dyDescent="0.3">
      <c r="A47" s="34">
        <v>45</v>
      </c>
      <c r="B47" s="3" t="s">
        <v>148</v>
      </c>
      <c r="C47" s="3">
        <v>53.55</v>
      </c>
      <c r="D47" s="3">
        <v>19.966699999999999</v>
      </c>
      <c r="E47" s="51" t="s">
        <v>150</v>
      </c>
      <c r="F47" s="51"/>
      <c r="G47" s="16" t="s">
        <v>151</v>
      </c>
      <c r="H47" s="16"/>
      <c r="I47" s="52" t="s">
        <v>7</v>
      </c>
      <c r="J47" s="53">
        <f t="shared" si="129"/>
        <v>45</v>
      </c>
      <c r="K47" s="54" t="s">
        <v>9</v>
      </c>
      <c r="L47" s="55">
        <f t="shared" si="130"/>
        <v>45</v>
      </c>
      <c r="M47" s="56" t="s">
        <v>10</v>
      </c>
      <c r="N47" s="53">
        <f t="shared" si="131"/>
        <v>45</v>
      </c>
      <c r="O47" s="54" t="s">
        <v>11</v>
      </c>
      <c r="P47" s="53" t="str">
        <f t="shared" si="132"/>
        <v>Zdobądź Dylewską Górę - najwyższe wzniesienie północno-wschodniej Polski.</v>
      </c>
      <c r="Q47" s="56" t="s">
        <v>48</v>
      </c>
      <c r="R47" s="54" t="s">
        <v>37</v>
      </c>
      <c r="S47" s="55">
        <f t="shared" si="133"/>
        <v>45</v>
      </c>
      <c r="T47" s="56" t="s">
        <v>38</v>
      </c>
      <c r="U47" s="53">
        <f t="shared" si="134"/>
        <v>45</v>
      </c>
      <c r="V47" s="54" t="s">
        <v>12</v>
      </c>
      <c r="W47" s="53">
        <f t="shared" si="135"/>
        <v>45</v>
      </c>
      <c r="X47" s="54" t="s">
        <v>13</v>
      </c>
      <c r="Y47" s="53" t="str">
        <f t="shared" si="136"/>
        <v>Zdobądź Dylewską Górę - najwyższe wzniesienie północno-wschodniej Polski.</v>
      </c>
      <c r="Z47" s="54" t="s">
        <v>49</v>
      </c>
      <c r="AA47" s="53" t="str">
        <f t="shared" si="137"/>
        <v>312 m n.p.m i prawie 200 metrów wybitności to nie lada wyzwanie. Dobrze zaplanuj atak szczytowy. Powodzenie oznacza zdobycie najwyższego wzniesienia w północno-wschodniej Polsce. Jeżeli starczy ci sił ze szczytu możesz dojść do Jeziora Francuskiego – najwyżej położonego jeziora w tej części kraju. Podwójna wygrana!</v>
      </c>
      <c r="AB47" s="54" t="s">
        <v>14</v>
      </c>
      <c r="AC47" s="53">
        <f t="shared" si="138"/>
        <v>45</v>
      </c>
      <c r="AD47" s="54" t="s">
        <v>308</v>
      </c>
      <c r="AE47" s="53">
        <f t="shared" si="139"/>
        <v>45</v>
      </c>
      <c r="AF47" s="54" t="s">
        <v>15</v>
      </c>
      <c r="AG47" s="53">
        <f t="shared" si="140"/>
        <v>45</v>
      </c>
      <c r="AH47" s="57" t="s">
        <v>8</v>
      </c>
      <c r="AI47" s="74" t="str">
        <f t="shared" si="12"/>
        <v>&lt;!---WYCZYN_45_main--&gt;                    
                    &lt;div class=*@*feat-box*@* id=*@*wyczyn45*@* &gt;
                        &lt;p class=*@*feat-number*@*&gt;#wyczyn45&lt;/p&gt;
                        &lt;h3 class=*@*feat-title*@*&gt;Zdobądź Dylewską Górę - najwyższe wzniesienie północno-wschodniej Polski.&lt;/h3&gt;
                        &lt;p class=*@*feat-counter*@*&gt; 0 osób wzięło udział&lt;/p&gt;
                    &lt;/div&gt;
    &lt;!--feat pop-up code-----WYCZYN_45_---------------------------------------------------------------------------------&gt;
                    &lt;div class=*@*feat-content*@* id=*@*wyczyn45_content*@*&gt;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class=*@*feat-number*@*&gt;#wyczyn45&lt;/p&gt;
                                &lt;h2 class=*@*feat-title*@*&gt;Zdobądź Dylewską Górę - najwyższe wzniesienie północno-wschodniej Polski.&lt;/h2&gt;
                                &lt;p class=*@*feat-counter*@*&gt; 0 osób wzięło udział&lt;/p&gt;
                                &lt;p class=*@*feat-description*@*&gt;312 m n.p.m i prawie 200 metrów wybitności to nie lada wyzwanie. Dobrze zaplanuj atak szczytowy. Powodzenie oznacza zdobycie najwyższego wzniesienia w północno-wschodniej Polsce. Jeżeli starczy ci sił ze szczytu możesz dojść do Jeziora Francuskiego – najwyżej położonego jeziora w tej części kraju. Podwójna wygrana!&lt;/p&gt;
                            &lt;/div&gt;
                            &lt;div class=*@*feat-map-block*@*&gt;
                                &lt;div id=*@*map_wyczyn45*@*&gt;&lt;/div&gt;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WYCZYN_45_main--&gt;</v>
      </c>
      <c r="AJ47" s="58" t="str">
        <f t="shared" si="141"/>
        <v xml:space="preserve">                    
    &lt;!--feat pop-up code-----WYCZYN_45_---------------------------------------------------------------------------------&gt;
                    &lt;div class=*@*feat-content*@* id=*@*wyczyn45_content*@*&gt;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class=*@*feat-number*@*&gt;#wyczyn45&lt;/p&gt;
                                &lt;h2 class=*@*feat-title*@*&gt;Zdobądź Dylewską Górę - najwyższe wzniesienie północno-wschodniej Polski.&lt;/h2&gt;
                                &lt;p class=*@*feat-counter*@*&gt; 0 osób wzięło udział&lt;/p&gt;
                                &lt;p class=*@*feat-description*@*&gt;312 m n.p.m i prawie 200 metrów wybitności to nie lada wyzwanie. Dobrze zaplanuj atak szczytowy. Powodzenie oznacza zdobycie najwyższego wzniesienia w północno-wschodniej Polsce. Jeżeli starczy ci sił ze szczytu możesz dojść do Jeziora Francuskiego – najwyżej położonego jeziora w tej części kraju. Podwójna wygrana!&lt;/p&gt;
                            &lt;/div&gt;
                            &lt;div class=*@*feat-map-block*@*&gt;
                                &lt;div id=*@*map_wyczyn45*@*&gt;&lt;/div&gt;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WYCZYN_45_main--&gt;</v>
      </c>
      <c r="AK47" s="59" t="str">
        <f t="shared" si="142"/>
        <v>#wyczyn45_content,</v>
      </c>
      <c r="AL47" s="59" t="str">
        <f t="shared" si="143"/>
        <v>#map_wyczyn45,</v>
      </c>
      <c r="AM47" s="54" t="s">
        <v>17</v>
      </c>
      <c r="AN47" s="53" t="str">
        <f t="shared" si="144"/>
        <v>45'</v>
      </c>
      <c r="AO47" s="60" t="s">
        <v>18</v>
      </c>
      <c r="AP47" s="53">
        <f t="shared" si="145"/>
        <v>45</v>
      </c>
      <c r="AQ47" s="54" t="s">
        <v>19</v>
      </c>
      <c r="AR47" s="53">
        <f t="shared" si="146"/>
        <v>45</v>
      </c>
      <c r="AS47" s="54" t="s">
        <v>20</v>
      </c>
      <c r="AT47" s="53">
        <f t="shared" si="147"/>
        <v>45</v>
      </c>
      <c r="AU47" s="54" t="s">
        <v>21</v>
      </c>
      <c r="AV47" s="58" t="str">
        <f t="shared" si="148"/>
        <v xml:space="preserve">    $('#wyczyn45').click(function() {
        document.querySelector('.bg-modal').style.display = 'block';
        document.querySelector('#wyczyn45_content').style.display = 'block';
        document.querySelector('#wyczyn45_content').style.position = 'fixed';
    });
    /*Closing the pop-up with feat-description*/
        $('.popup-close-arrow').click(function() {
        document.querySelector('.bg-modal').style.display = 'none';
        document.querySelector('#wyczyn45_content').style.display = 'none';
    });</v>
      </c>
      <c r="AW47" s="54" t="s">
        <v>32</v>
      </c>
      <c r="AX47" s="61">
        <f t="shared" si="149"/>
        <v>45</v>
      </c>
      <c r="AY47" s="54" t="s">
        <v>24</v>
      </c>
      <c r="AZ47" s="61">
        <f t="shared" si="150"/>
        <v>45</v>
      </c>
      <c r="BA47" s="57" t="s">
        <v>25</v>
      </c>
      <c r="BB47" s="61">
        <f t="shared" si="151"/>
        <v>53.55</v>
      </c>
      <c r="BC47" s="57" t="s">
        <v>26</v>
      </c>
      <c r="BD47" s="61">
        <f t="shared" si="152"/>
        <v>19.966699999999999</v>
      </c>
      <c r="BE47" s="2" t="s">
        <v>182</v>
      </c>
      <c r="BF47" s="61">
        <f t="shared" si="153"/>
        <v>45</v>
      </c>
      <c r="BG47" s="54" t="s">
        <v>27</v>
      </c>
      <c r="BH47" s="61">
        <f t="shared" si="154"/>
        <v>45</v>
      </c>
      <c r="BI47" s="57" t="s">
        <v>28</v>
      </c>
      <c r="BJ47" s="61">
        <f t="shared" si="155"/>
        <v>45</v>
      </c>
      <c r="BK47" s="54" t="s">
        <v>29</v>
      </c>
      <c r="BL47" s="61">
        <f t="shared" si="156"/>
        <v>45</v>
      </c>
      <c r="BM47" s="54" t="s">
        <v>50</v>
      </c>
      <c r="BN47" s="54">
        <f t="shared" si="157"/>
        <v>53.55</v>
      </c>
      <c r="BO47" s="54" t="s">
        <v>26</v>
      </c>
      <c r="BP47" s="54">
        <f t="shared" si="158"/>
        <v>19.966699999999999</v>
      </c>
      <c r="BQ47" s="2" t="s">
        <v>181</v>
      </c>
      <c r="BR47" s="61">
        <f t="shared" si="159"/>
        <v>45</v>
      </c>
      <c r="BS47" s="57" t="s">
        <v>30</v>
      </c>
      <c r="BT47" s="61">
        <f t="shared" si="160"/>
        <v>45</v>
      </c>
      <c r="BU47" s="54" t="s">
        <v>31</v>
      </c>
      <c r="BV47" s="61"/>
      <c r="BW47" s="57"/>
      <c r="BX47" s="61"/>
      <c r="BY47" s="57"/>
      <c r="BZ47" s="58" t="str">
        <f t="shared" si="161"/>
        <v xml:space="preserve">//----------------------------------------------------------------------------------------------------------------------------------------------------------------------------
                //Markers for WYCZYN_45
                //marker for main page
                addMarker_w45_main({coords:{lat:53,55, lng:19,9667}, iconImage:'http://nieodlegla.pl/files/marker.svg', });
                function addMarker_w45_main(props) {var marker = new google.maps.Marker({ position:props.coords, map:map, }); if(props.iconImage){marker.setIcon(props.iconImage);}
                                                  google.maps.event.addListener(marker, "click", function() { document.querySelector('.bg-modal').style.display = 'block';         document.querySelector('#wyczyn45_content').style.display = 'block'; document.querySelector('#wyczyn45_content').style.position = 'fixed';});
                                                  };
                //Marker for pop-up
                addMarker_w45({coords:{lat:53,55, lng:19,9667}, iconImage:'http://nieodlegla.pl/files/pin.svg', });
                function addMarker_w45(props) {var marker = new google.maps.Marker({ position:props.coords, map:map_wyczyn45, }); if(props.iconImage){marker.setIcon(props.iconImage);}};
                //----------------------------------------------------------------------------------------------------------------------------------------------------------------------------
</v>
      </c>
      <c r="CA47" s="57" t="s">
        <v>33</v>
      </c>
      <c r="CB47" s="61">
        <f t="shared" si="162"/>
        <v>45</v>
      </c>
      <c r="CC47" s="57" t="s">
        <v>34</v>
      </c>
      <c r="CD47" s="61" t="str">
        <f t="shared" si="163"/>
        <v>45'</v>
      </c>
      <c r="CE47" s="57" t="s">
        <v>35</v>
      </c>
      <c r="CF47" s="58" t="str">
        <f t="shared" si="164"/>
        <v>var map_wyczyn45 = new google.maps.Map(document.getElementById('map_wyczyn45'), optionsFeatPopup);</v>
      </c>
      <c r="CG47" s="2" t="s">
        <v>32</v>
      </c>
      <c r="CH47" s="6">
        <f t="shared" si="37"/>
        <v>45</v>
      </c>
      <c r="CI47" s="2" t="s">
        <v>154</v>
      </c>
      <c r="CJ47" s="9" t="str">
        <f t="shared" si="38"/>
        <v xml:space="preserve">//----------------------------------------------------------------------------------------------------------------------------------------------------------------------------
                //Markers for WYCZYN_45                //Marker for pop-up
                addMarker_w45({coords:{lat:53,55, lng:19,9667}, iconImage:'http://nieodlegla.pl/files/pin.svg', });
                function addMarker_w45(props) {var marker = new google.maps.Marker({ position:props.coords, map:map_wyczyn45, }); if(props.iconImage){marker.setIcon(props.iconImage);}};
                //----------------------------------------------------------------------------------------------------------------------------------------------------------------------------
</v>
      </c>
      <c r="CK47" s="2" t="str">
        <f t="shared" si="39"/>
        <v>{
    *@*displayName*@*: *@*#wyczyn45*@*,
    *@*title*@*: *@*Zdobądź Dylewską Górę - najwyższe wzniesienie północno-wschodniej Polski.*@*,
    *@*contestants*@*: ,
    *@*lat*@*: 53.55,
    *@*lng*@*: 19.9667,
    *@*description*@*: *@*</v>
      </c>
      <c r="CL47" s="2" t="str">
        <f t="shared" si="40"/>
        <v>*@*,
    *@*author*@*: *@**@*
  },</v>
      </c>
      <c r="CM47" s="11" t="str">
        <f t="shared" si="41"/>
        <v>{
    *@*displayName*@*: *@*#wyczyn45*@*,
    *@*title*@*: *@*Zdobądź Dylewską Górę - najwyższe wzniesienie północno-wschodniej Polski.*@*,
    *@*contestants*@*: ,
    *@*lat*@*: 53.55,
    *@*lng*@*: 19.9667,
    *@*description*@*: *@*312 m n.p.m i prawie 200 metrów wybitności to nie lada wyzwanie. Dobrze zaplanuj atak szczytowy. Powodzenie oznacza zdobycie najwyższego wzniesienia w północno-wschodniej Polsce. Jeżeli starczy ci sił ze szczytu możesz dojść do Jeziora Francuskiego – najwyżej położonego jeziora w tej części kraju. Podwójna wygrana!*@*,
    *@*author*@*: *@**@*
  },</v>
      </c>
    </row>
    <row r="48" spans="1:131" s="40" customFormat="1" ht="54" customHeight="1" thickBot="1" x14ac:dyDescent="0.3">
      <c r="A48" s="35">
        <v>46</v>
      </c>
      <c r="E48" s="40" t="s">
        <v>166</v>
      </c>
      <c r="G48" s="37" t="s">
        <v>165</v>
      </c>
      <c r="H48" s="37"/>
      <c r="I48" s="35" t="s">
        <v>7</v>
      </c>
      <c r="J48" s="62">
        <f t="shared" ref="J48:J51" si="165">A48</f>
        <v>46</v>
      </c>
      <c r="K48" s="63" t="s">
        <v>9</v>
      </c>
      <c r="L48" s="64">
        <f t="shared" ref="L48:L51" si="166">A48</f>
        <v>46</v>
      </c>
      <c r="M48" s="65" t="s">
        <v>10</v>
      </c>
      <c r="N48" s="62">
        <f t="shared" ref="N48:N51" si="167">A48</f>
        <v>46</v>
      </c>
      <c r="O48" s="63" t="s">
        <v>11</v>
      </c>
      <c r="P48" s="62" t="str">
        <f t="shared" ref="P48:P51" si="168">E48</f>
        <v>Traf w sam środek gminy</v>
      </c>
      <c r="Q48" s="65" t="s">
        <v>48</v>
      </c>
      <c r="R48" s="63" t="s">
        <v>37</v>
      </c>
      <c r="S48" s="64">
        <f t="shared" ref="S48:S51" si="169">A48</f>
        <v>46</v>
      </c>
      <c r="T48" s="65" t="s">
        <v>38</v>
      </c>
      <c r="U48" s="62">
        <f t="shared" ref="U48:U51" si="170">A48</f>
        <v>46</v>
      </c>
      <c r="V48" s="63" t="s">
        <v>12</v>
      </c>
      <c r="W48" s="62">
        <f t="shared" ref="W48:W51" si="171">A48</f>
        <v>46</v>
      </c>
      <c r="X48" s="63" t="s">
        <v>13</v>
      </c>
      <c r="Y48" s="62" t="str">
        <f t="shared" ref="Y48:Y51" si="172">E48</f>
        <v>Traf w sam środek gminy</v>
      </c>
      <c r="Z48" s="63" t="s">
        <v>49</v>
      </c>
      <c r="AA48" s="62" t="str">
        <f t="shared" ref="AA48:AA51" si="173">G48</f>
        <v xml:space="preserve">Weź mapę gminy. Wyznacz punkty najbardziej wysunięte na cztery strony świata. Prostą linią połącz północ z południem, a wschód z zachodem. Miejsce przecięcia linii to geometryczny środek twojej gminy. W drogę!
PS. Metoda sprawdza się, ale nie zawsze. O ile nikt nie ma zarzutów do środka Polski w słynnej wsi Piątek, to już w przypadku państw takich jak USA czy Rosja wyznaczony tą metodą środek może znaleźć się w całkiem zaskakujących miejscach – np. gdzieś w Kanadzie lub tuż obok bieguna północnego. Jeśli twoja gmina ma niesymetryczny kształt, to nie zdziw się że jej środka szukać trzeba będzie u sąsiadów. 
</v>
      </c>
      <c r="AB48" s="63" t="s">
        <v>14</v>
      </c>
      <c r="AC48" s="62">
        <f t="shared" ref="AC48:AC51" si="174">A48</f>
        <v>46</v>
      </c>
      <c r="AD48" s="54" t="s">
        <v>308</v>
      </c>
      <c r="AE48" s="62">
        <f t="shared" ref="AE48:AE51" si="175">A48</f>
        <v>46</v>
      </c>
      <c r="AF48" s="63" t="s">
        <v>15</v>
      </c>
      <c r="AG48" s="62">
        <f t="shared" ref="AG48:AG51" si="176">A48</f>
        <v>46</v>
      </c>
      <c r="AH48" s="66" t="s">
        <v>8</v>
      </c>
      <c r="AI48" s="74" t="str">
        <f t="shared" ref="AI48:AI51" si="177">CONCATENATE(I48,J48,K48,L48,M48,N48,O48,P48,Q48,R48,S48,T48,U48,V48,W48,X48,Y48,Z48,AA48,AB48,AC48,AD48,AE48,AF48,AG48,AH48)</f>
        <v>&lt;!---WYCZYN_46_main--&gt;                    
                    &lt;div class=*@*feat-box*@* id=*@*wyczyn46*@* &gt;
                        &lt;p class=*@*feat-number*@*&gt;#wyczyn46&lt;/p&gt;
                        &lt;h3 class=*@*feat-title*@*&gt;Traf w sam środek gminy&lt;/h3&gt;
                        &lt;p class=*@*feat-counter*@*&gt; 0 osób wzięło udział&lt;/p&gt;
                    &lt;/div&gt;
    &lt;!--feat pop-up code-----WYCZYN_46_---------------------------------------------------------------------------------&gt;
                    &lt;div class=*@*feat-content*@* id=*@*wyczyn46_content*@*&gt;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class=*@*feat-number*@*&gt;#wyczyn46&lt;/p&gt;
                                &lt;h2 class=*@*feat-title*@*&gt;Traf w sam środek gminy&lt;/h2&gt;
                                &lt;p class=*@*feat-counter*@*&gt; 0 osób wzięło udział&lt;/p&gt;
                                &lt;p class=*@*feat-description*@*&gt;Weź mapę gminy. Wyznacz punkty najbardziej wysunięte na cztery strony świata. Prostą linią połącz północ z południem, a wschód z zachodem. Miejsce przecięcia linii to geometryczny środek twojej gminy. W drogę!
PS. Metoda sprawdza się, ale nie zawsze. O ile nikt nie ma zarzutów do środka Polski w słynnej wsi Piątek, to już w przypadku państw takich jak USA czy Rosja wyznaczony tą metodą środek może znaleźć się w całkiem zaskakujących miejscach – np. gdzieś w Kanadzie lub tuż obok bieguna północnego. Jeśli twoja gmina ma niesymetryczny kształt, to nie zdziw się że jej środka szukać trzeba będzie u sąsiadów. 
&lt;/p&gt;
                            &lt;/div&gt;
                            &lt;div class=*@*feat-map-block*@*&gt;
                                &lt;div id=*@*map_wyczyn46*@*&gt;&lt;/div&gt;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WYCZYN_46_main--&gt;</v>
      </c>
      <c r="AJ48" s="58" t="str">
        <f t="shared" si="141"/>
        <v xml:space="preserve">                    
    &lt;!--feat pop-up code-----WYCZYN_46_---------------------------------------------------------------------------------&gt;
                    &lt;div class=*@*feat-content*@* id=*@*wyczyn46_content*@*&gt;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class=*@*feat-number*@*&gt;#wyczyn46&lt;/p&gt;
                                &lt;h2 class=*@*feat-title*@*&gt;Traf w sam środek gminy&lt;/h2&gt;
                                &lt;p class=*@*feat-counter*@*&gt; 0 osób wzięło udział&lt;/p&gt;
                                &lt;p class=*@*feat-description*@*&gt;Weź mapę gminy. Wyznacz punkty najbardziej wysunięte na cztery strony świata. Prostą linią połącz północ z południem, a wschód z zachodem. Miejsce przecięcia linii to geometryczny środek twojej gminy. W drogę!
PS. Metoda sprawdza się, ale nie zawsze. O ile nikt nie ma zarzutów do środka Polski w słynnej wsi Piątek, to już w przypadku państw takich jak USA czy Rosja wyznaczony tą metodą środek może znaleźć się w całkiem zaskakujących miejscach – np. gdzieś w Kanadzie lub tuż obok bieguna północnego. Jeśli twoja gmina ma niesymetryczny kształt, to nie zdziw się że jej środka szukać trzeba będzie u sąsiadów. 
&lt;/p&gt;
                            &lt;/div&gt;
                            &lt;div class=*@*feat-map-block*@*&gt;
                                &lt;div id=*@*map_wyczyn46*@*&gt;&lt;/div&gt;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WYCZYN_46_main--&gt;</v>
      </c>
      <c r="AK48" s="68" t="str">
        <f t="shared" ref="AK48:AK51" si="178">"#wyczyn"&amp;A48&amp;"_content,"</f>
        <v>#wyczyn46_content,</v>
      </c>
      <c r="AL48" s="68" t="str">
        <f t="shared" ref="AL48:AL51" si="179">"#map_wyczyn"&amp;A48&amp;","</f>
        <v>#map_wyczyn46,</v>
      </c>
      <c r="AM48" s="63" t="s">
        <v>17</v>
      </c>
      <c r="AN48" s="62" t="str">
        <f t="shared" ref="AN48:AN51" si="180">A48&amp;"'"</f>
        <v>46'</v>
      </c>
      <c r="AO48" s="69" t="s">
        <v>18</v>
      </c>
      <c r="AP48" s="62">
        <f t="shared" ref="AP48:AP51" si="181">A48</f>
        <v>46</v>
      </c>
      <c r="AQ48" s="63" t="s">
        <v>19</v>
      </c>
      <c r="AR48" s="62">
        <f t="shared" ref="AR48:AR51" si="182">A48</f>
        <v>46</v>
      </c>
      <c r="AS48" s="63" t="s">
        <v>20</v>
      </c>
      <c r="AT48" s="62">
        <f t="shared" ref="AT48:AT51" si="183">A48</f>
        <v>46</v>
      </c>
      <c r="AU48" s="63" t="s">
        <v>21</v>
      </c>
      <c r="AV48" s="67" t="str">
        <f t="shared" ref="AV48:AV51" si="184">CONCATENATE(AM48,AN48,AO48,AP48,AQ48,AR48,AS48,AT48,AU48)</f>
        <v xml:space="preserve">    $('#wyczyn46').click(function() {
        document.querySelector('.bg-modal').style.display = 'block';
        document.querySelector('#wyczyn46_content').style.display = 'block';
        document.querySelector('#wyczyn46_content').style.position = 'fixed';
    });
    /*Closing the pop-up with feat-description*/
        $('.popup-close-arrow').click(function() {
        document.querySelector('.bg-modal').style.display = 'none';
        document.querySelector('#wyczyn46_content').style.display = 'none';
    });</v>
      </c>
      <c r="AW48" s="63" t="s">
        <v>32</v>
      </c>
      <c r="AX48" s="70">
        <f t="shared" ref="AX48:AX51" si="185">A48</f>
        <v>46</v>
      </c>
      <c r="AY48" s="63" t="s">
        <v>24</v>
      </c>
      <c r="AZ48" s="70">
        <f t="shared" ref="AZ48:AZ51" si="186">A48</f>
        <v>46</v>
      </c>
      <c r="BA48" s="66" t="s">
        <v>25</v>
      </c>
      <c r="BB48" s="70">
        <f t="shared" ref="BB48:BB51" si="187">C48</f>
        <v>0</v>
      </c>
      <c r="BC48" s="66" t="s">
        <v>26</v>
      </c>
      <c r="BD48" s="70">
        <f t="shared" ref="BD48:BD51" si="188">D48</f>
        <v>0</v>
      </c>
      <c r="BE48" s="2" t="s">
        <v>182</v>
      </c>
      <c r="BF48" s="70">
        <f t="shared" ref="BF48:BF51" si="189">A48</f>
        <v>46</v>
      </c>
      <c r="BG48" s="63" t="s">
        <v>27</v>
      </c>
      <c r="BH48" s="70">
        <f t="shared" ref="BH48:BH51" si="190">A48</f>
        <v>46</v>
      </c>
      <c r="BI48" s="66" t="s">
        <v>28</v>
      </c>
      <c r="BJ48" s="70">
        <f t="shared" ref="BJ48:BJ51" si="191">A48</f>
        <v>46</v>
      </c>
      <c r="BK48" s="63" t="s">
        <v>29</v>
      </c>
      <c r="BL48" s="70">
        <f t="shared" ref="BL48:BL51" si="192">A48</f>
        <v>46</v>
      </c>
      <c r="BM48" s="63" t="s">
        <v>50</v>
      </c>
      <c r="BN48" s="63">
        <f t="shared" ref="BN48:BN51" si="193">C48</f>
        <v>0</v>
      </c>
      <c r="BO48" s="63" t="s">
        <v>26</v>
      </c>
      <c r="BP48" s="63">
        <f t="shared" ref="BP48:BP51" si="194">D48</f>
        <v>0</v>
      </c>
      <c r="BQ48" s="2" t="s">
        <v>181</v>
      </c>
      <c r="BR48" s="70">
        <f t="shared" ref="BR48:BR51" si="195">A48</f>
        <v>46</v>
      </c>
      <c r="BS48" s="66" t="s">
        <v>30</v>
      </c>
      <c r="BT48" s="70">
        <f t="shared" ref="BT48:BT51" si="196">A48</f>
        <v>46</v>
      </c>
      <c r="BU48" s="63" t="s">
        <v>31</v>
      </c>
      <c r="BV48" s="70"/>
      <c r="BW48" s="66"/>
      <c r="BX48" s="70"/>
      <c r="BY48" s="66"/>
      <c r="BZ48" s="67" t="str">
        <f t="shared" ref="BZ48:BZ51" si="197">CONCATENATE(AW48,AX48,AY48,AZ48,BA48,BB48,BC48,BD48,BE48,BF48,BG48,BH48,BI48,BJ48,BK48,BL48,BM48,BN48,BO48,BP48,BQ48,BR48,BS48,BT48,BU48)</f>
        <v xml:space="preserve">//----------------------------------------------------------------------------------------------------------------------------------------------------------------------------
                //Markers for WYCZYN_46
                //marker for main page
                addMarker_w46_main({coords:{lat:0, lng:0}, iconImage:'http://nieodlegla.pl/files/marker.svg', });
                function addMarker_w46_main(props) {var marker = new google.maps.Marker({ position:props.coords, map:map, }); if(props.iconImage){marker.setIcon(props.iconImage);}
                                                  google.maps.event.addListener(marker, "click", function() { document.querySelector('.bg-modal').style.display = 'block';         document.querySelector('#wyczyn46_content').style.display = 'block'; document.querySelector('#wyczyn46_content').style.position = 'fixed';});
                                                  };
                //Marker for pop-up
                addMarker_w46({coords:{lat:0, lng:0}, iconImage:'http://nieodlegla.pl/files/pin.svg', });
                function addMarker_w46(props) {var marker = new google.maps.Marker({ position:props.coords, map:map_wyczyn46, }); if(props.iconImage){marker.setIcon(props.iconImage);}};
                //----------------------------------------------------------------------------------------------------------------------------------------------------------------------------
</v>
      </c>
      <c r="CA48" s="66" t="s">
        <v>33</v>
      </c>
      <c r="CB48" s="70">
        <f t="shared" ref="CB48:CB51" si="198">A48</f>
        <v>46</v>
      </c>
      <c r="CC48" s="66" t="s">
        <v>34</v>
      </c>
      <c r="CD48" s="70" t="str">
        <f t="shared" ref="CD48:CD51" si="199">A48&amp;"'"</f>
        <v>46'</v>
      </c>
      <c r="CE48" s="66" t="s">
        <v>35</v>
      </c>
      <c r="CF48" s="67" t="str">
        <f t="shared" ref="CF48:CF51" si="200">CONCATENATE(CA48,CB48,CC48,CD48,CE48,)</f>
        <v>var map_wyczyn46 = new google.maps.Map(document.getElementById('map_wyczyn46'), optionsFeatPopup);</v>
      </c>
      <c r="CG48" s="37" t="s">
        <v>32</v>
      </c>
      <c r="CH48" s="38">
        <f t="shared" ref="CH48:CH51" si="201">A48</f>
        <v>46</v>
      </c>
      <c r="CI48" s="37" t="s">
        <v>154</v>
      </c>
      <c r="CJ48" s="39" t="str">
        <f t="shared" ref="CJ48:CJ51" si="202">CONCATENATE(CG48,CH48,CI48,BL48,BM48,BN48,BO48,BP48,BQ48,BR48,BS48,BT48,BU48)</f>
        <v xml:space="preserve">//----------------------------------------------------------------------------------------------------------------------------------------------------------------------------
                //Markers for WYCZYN_46                //Marker for pop-up
                addMarker_w46({coords:{lat:0, lng:0}, iconImage:'http://nieodlegla.pl/files/pin.svg', });
                function addMarker_w46(props) {var marker = new google.maps.Marker({ position:props.coords, map:map_wyczyn46, }); if(props.iconImage){marker.setIcon(props.iconImage);}};
                //----------------------------------------------------------------------------------------------------------------------------------------------------------------------------
</v>
      </c>
      <c r="CK48" s="2" t="str">
        <f t="shared" si="39"/>
        <v>{
    *@*displayName*@*: *@*#wyczyn46*@*,
    *@*title*@*: *@*Traf w sam środek gminy*@*,
    *@*contestants*@*: ,
    *@*lat*@*: ,
    *@*lng*@*: ,
    *@*description*@*: *@*</v>
      </c>
      <c r="CL48" s="2" t="str">
        <f t="shared" si="40"/>
        <v>*@*,
    *@*author*@*: *@**@*
  },</v>
      </c>
      <c r="CM48" s="11" t="str">
        <f t="shared" si="41"/>
        <v>{
    *@*displayName*@*: *@*#wyczyn46*@*,
    *@*title*@*: *@*Traf w sam środek gminy*@*,
    *@*contestants*@*: ,
    *@*lat*@*: ,
    *@*lng*@*: ,
    *@*description*@*: *@*Weź mapę gminy. Wyznacz punkty najbardziej wysunięte na cztery strony świata. Prostą linią połącz północ z południem, a wschód z zachodem. Miejsce przecięcia linii to geometryczny środek twojej gminy. W drogę!
PS. Metoda sprawdza się, ale nie zawsze. O ile nikt nie ma zarzutów do środka Polski w słynnej wsi Piątek, to już w przypadku państw takich jak USA czy Rosja wyznaczony tą metodą środek może znaleźć się w całkiem zaskakujących miejscach – np. gdzieś w Kanadzie lub tuż obok bieguna północnego. Jeśli twoja gmina ma niesymetryczny kształt, to nie zdziw się że jej środka szukać trzeba będzie u sąsiadów. 
*@*,
    *@*author*@*: *@**@*
  },</v>
      </c>
      <c r="CN48" s="36"/>
      <c r="CO48" s="36"/>
      <c r="CP48" s="36"/>
      <c r="CQ48" s="36"/>
      <c r="CR48" s="36"/>
      <c r="CS48" s="36"/>
      <c r="CT48" s="36"/>
      <c r="CU48" s="36"/>
      <c r="CV48" s="36"/>
      <c r="CW48" s="36"/>
      <c r="CX48" s="36"/>
      <c r="CY48" s="36"/>
      <c r="CZ48" s="36"/>
      <c r="DA48" s="36"/>
      <c r="DB48" s="36"/>
      <c r="DC48" s="36"/>
      <c r="DD48" s="36"/>
      <c r="DE48" s="36"/>
      <c r="DF48" s="36"/>
      <c r="DG48" s="36"/>
      <c r="DH48" s="36"/>
      <c r="DI48" s="36"/>
      <c r="DJ48" s="36"/>
      <c r="DK48" s="36"/>
      <c r="DL48" s="36"/>
      <c r="DM48" s="36"/>
      <c r="DN48" s="36"/>
      <c r="DO48" s="36"/>
      <c r="DP48" s="36"/>
      <c r="DQ48" s="36"/>
      <c r="DR48" s="36"/>
      <c r="DS48" s="36"/>
      <c r="DT48" s="36"/>
      <c r="DU48" s="36"/>
      <c r="DV48" s="36"/>
      <c r="DW48" s="36"/>
      <c r="DX48" s="36"/>
      <c r="DY48" s="36"/>
      <c r="DZ48" s="36"/>
      <c r="EA48" s="36"/>
    </row>
    <row r="49" spans="1:131" s="40" customFormat="1" ht="54" customHeight="1" thickBot="1" x14ac:dyDescent="0.3">
      <c r="A49" s="35">
        <v>47</v>
      </c>
      <c r="E49" s="72" t="s">
        <v>169</v>
      </c>
      <c r="F49" s="72"/>
      <c r="G49" s="40" t="s">
        <v>170</v>
      </c>
      <c r="I49" s="35" t="s">
        <v>7</v>
      </c>
      <c r="J49" s="62">
        <f t="shared" si="165"/>
        <v>47</v>
      </c>
      <c r="K49" s="63" t="s">
        <v>9</v>
      </c>
      <c r="L49" s="64">
        <f t="shared" si="166"/>
        <v>47</v>
      </c>
      <c r="M49" s="65" t="s">
        <v>10</v>
      </c>
      <c r="N49" s="62">
        <f t="shared" si="167"/>
        <v>47</v>
      </c>
      <c r="O49" s="63" t="s">
        <v>11</v>
      </c>
      <c r="P49" s="62" t="str">
        <f t="shared" si="168"/>
        <v>Znajdź niebo gwiaździste nad sobą</v>
      </c>
      <c r="Q49" s="65" t="s">
        <v>48</v>
      </c>
      <c r="R49" s="63" t="s">
        <v>37</v>
      </c>
      <c r="S49" s="64">
        <f t="shared" si="169"/>
        <v>47</v>
      </c>
      <c r="T49" s="65" t="s">
        <v>38</v>
      </c>
      <c r="U49" s="62">
        <f t="shared" si="170"/>
        <v>47</v>
      </c>
      <c r="V49" s="63" t="s">
        <v>12</v>
      </c>
      <c r="W49" s="62">
        <f t="shared" si="171"/>
        <v>47</v>
      </c>
      <c r="X49" s="63" t="s">
        <v>13</v>
      </c>
      <c r="Y49" s="62" t="str">
        <f t="shared" si="172"/>
        <v>Znajdź niebo gwiaździste nad sobą</v>
      </c>
      <c r="Z49" s="63" t="s">
        <v>49</v>
      </c>
      <c r="AA49" s="62" t="str">
        <f t="shared" si="173"/>
        <v>Coraz mniej osób może przebywać pod takim firmamentem co noc. Oświetlenie naszych miast, ulic i domów potrafi skutecznie przyćmić większość gwiazd na niebie. Spójrz na mapę świetlnego zanieczyszczenia (www.lightpollutionmap.info) i znajdź najbliższe ciebie, możliwie najmniej zaśmiecone światłem miejsce. To będzie twoje improwizowane obserwatorium astronomiczne. Spędź tam kawałek nocy pod bezchmurnym niebem. Dostrzeżenie drogi mlecznej nie powinno być problemem. Przy odrobinie cierpliwość zaobserwujesz niejedną spadającą gwiazdę. Jeżeli masz długą listę życzeń wybierz się tam w sierpniu, listopadzie bądź grudniu kiedy z nieba lecieć będą kolejno Perseidy, Leonidy czy w końcu Geminidy.</v>
      </c>
      <c r="AB49" s="63" t="s">
        <v>14</v>
      </c>
      <c r="AC49" s="62">
        <f t="shared" si="174"/>
        <v>47</v>
      </c>
      <c r="AD49" s="54" t="s">
        <v>308</v>
      </c>
      <c r="AE49" s="62">
        <f t="shared" si="175"/>
        <v>47</v>
      </c>
      <c r="AF49" s="63" t="s">
        <v>15</v>
      </c>
      <c r="AG49" s="62">
        <f t="shared" si="176"/>
        <v>47</v>
      </c>
      <c r="AH49" s="66" t="s">
        <v>8</v>
      </c>
      <c r="AI49" s="74" t="str">
        <f t="shared" si="177"/>
        <v>&lt;!---WYCZYN_47_main--&gt;                    
                    &lt;div class=*@*feat-box*@* id=*@*wyczyn47*@* &gt;
                        &lt;p class=*@*feat-number*@*&gt;#wyczyn47&lt;/p&gt;
                        &lt;h3 class=*@*feat-title*@*&gt;Znajdź niebo gwiaździste nad sobą&lt;/h3&gt;
                        &lt;p class=*@*feat-counter*@*&gt; 0 osób wzięło udział&lt;/p&gt;
                    &lt;/div&gt;
    &lt;!--feat pop-up code-----WYCZYN_47_---------------------------------------------------------------------------------&gt;
                    &lt;div class=*@*feat-content*@* id=*@*wyczyn47_content*@*&gt;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class=*@*feat-number*@*&gt;#wyczyn47&lt;/p&gt;
                                &lt;h2 class=*@*feat-title*@*&gt;Znajdź niebo gwiaździste nad sobą&lt;/h2&gt;
                                &lt;p class=*@*feat-counter*@*&gt; 0 osób wzięło udział&lt;/p&gt;
                                &lt;p class=*@*feat-description*@*&gt;Coraz mniej osób może przebywać pod takim firmamentem co noc. Oświetlenie naszych miast, ulic i domów potrafi skutecznie przyćmić większość gwiazd na niebie. Spójrz na mapę świetlnego zanieczyszczenia (www.lightpollutionmap.info) i znajdź najbliższe ciebie, możliwie najmniej zaśmiecone światłem miejsce. To będzie twoje improwizowane obserwatorium astronomiczne. Spędź tam kawałek nocy pod bezchmurnym niebem. Dostrzeżenie drogi mlecznej nie powinno być problemem. Przy odrobinie cierpliwość zaobserwujesz niejedną spadającą gwiazdę. Jeżeli masz długą listę życzeń wybierz się tam w sierpniu, listopadzie bądź grudniu kiedy z nieba lecieć będą kolejno Perseidy, Leonidy czy w końcu Geminidy.&lt;/p&gt;
                            &lt;/div&gt;
                            &lt;div class=*@*feat-map-block*@*&gt;
                                &lt;div id=*@*map_wyczyn47*@*&gt;&lt;/div&gt;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WYCZYN_47_main--&gt;</v>
      </c>
      <c r="AJ49" s="58" t="str">
        <f t="shared" si="141"/>
        <v xml:space="preserve">                    
    &lt;!--feat pop-up code-----WYCZYN_47_---------------------------------------------------------------------------------&gt;
                    &lt;div class=*@*feat-content*@* id=*@*wyczyn47_content*@*&gt;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class=*@*feat-number*@*&gt;#wyczyn47&lt;/p&gt;
                                &lt;h2 class=*@*feat-title*@*&gt;Znajdź niebo gwiaździste nad sobą&lt;/h2&gt;
                                &lt;p class=*@*feat-counter*@*&gt; 0 osób wzięło udział&lt;/p&gt;
                                &lt;p class=*@*feat-description*@*&gt;Coraz mniej osób może przebywać pod takim firmamentem co noc. Oświetlenie naszych miast, ulic i domów potrafi skutecznie przyćmić większość gwiazd na niebie. Spójrz na mapę świetlnego zanieczyszczenia (www.lightpollutionmap.info) i znajdź najbliższe ciebie, możliwie najmniej zaśmiecone światłem miejsce. To będzie twoje improwizowane obserwatorium astronomiczne. Spędź tam kawałek nocy pod bezchmurnym niebem. Dostrzeżenie drogi mlecznej nie powinno być problemem. Przy odrobinie cierpliwość zaobserwujesz niejedną spadającą gwiazdę. Jeżeli masz długą listę życzeń wybierz się tam w sierpniu, listopadzie bądź grudniu kiedy z nieba lecieć będą kolejno Perseidy, Leonidy czy w końcu Geminidy.&lt;/p&gt;
                            &lt;/div&gt;
                            &lt;div class=*@*feat-map-block*@*&gt;
                                &lt;div id=*@*map_wyczyn47*@*&gt;&lt;/div&gt;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WYCZYN_47_main--&gt;</v>
      </c>
      <c r="AK49" s="68" t="str">
        <f t="shared" si="178"/>
        <v>#wyczyn47_content,</v>
      </c>
      <c r="AL49" s="68" t="str">
        <f t="shared" si="179"/>
        <v>#map_wyczyn47,</v>
      </c>
      <c r="AM49" s="63" t="s">
        <v>17</v>
      </c>
      <c r="AN49" s="62" t="str">
        <f t="shared" si="180"/>
        <v>47'</v>
      </c>
      <c r="AO49" s="69" t="s">
        <v>18</v>
      </c>
      <c r="AP49" s="62">
        <f t="shared" si="181"/>
        <v>47</v>
      </c>
      <c r="AQ49" s="63" t="s">
        <v>19</v>
      </c>
      <c r="AR49" s="62">
        <f t="shared" si="182"/>
        <v>47</v>
      </c>
      <c r="AS49" s="63" t="s">
        <v>20</v>
      </c>
      <c r="AT49" s="62">
        <f t="shared" si="183"/>
        <v>47</v>
      </c>
      <c r="AU49" s="63" t="s">
        <v>21</v>
      </c>
      <c r="AV49" s="67" t="str">
        <f t="shared" si="184"/>
        <v xml:space="preserve">    $('#wyczyn47').click(function() {
        document.querySelector('.bg-modal').style.display = 'block';
        document.querySelector('#wyczyn47_content').style.display = 'block';
        document.querySelector('#wyczyn47_content').style.position = 'fixed';
    });
    /*Closing the pop-up with feat-description*/
        $('.popup-close-arrow').click(function() {
        document.querySelector('.bg-modal').style.display = 'none';
        document.querySelector('#wyczyn47_content').style.display = 'none';
    });</v>
      </c>
      <c r="AW49" s="63" t="s">
        <v>32</v>
      </c>
      <c r="AX49" s="70">
        <f t="shared" si="185"/>
        <v>47</v>
      </c>
      <c r="AY49" s="63" t="s">
        <v>24</v>
      </c>
      <c r="AZ49" s="70">
        <f t="shared" si="186"/>
        <v>47</v>
      </c>
      <c r="BA49" s="66" t="s">
        <v>25</v>
      </c>
      <c r="BB49" s="70">
        <f t="shared" si="187"/>
        <v>0</v>
      </c>
      <c r="BC49" s="66" t="s">
        <v>26</v>
      </c>
      <c r="BD49" s="70">
        <f t="shared" si="188"/>
        <v>0</v>
      </c>
      <c r="BE49" s="2" t="s">
        <v>182</v>
      </c>
      <c r="BF49" s="70">
        <f t="shared" si="189"/>
        <v>47</v>
      </c>
      <c r="BG49" s="63" t="s">
        <v>27</v>
      </c>
      <c r="BH49" s="70">
        <f t="shared" si="190"/>
        <v>47</v>
      </c>
      <c r="BI49" s="66" t="s">
        <v>28</v>
      </c>
      <c r="BJ49" s="70">
        <f t="shared" si="191"/>
        <v>47</v>
      </c>
      <c r="BK49" s="63" t="s">
        <v>29</v>
      </c>
      <c r="BL49" s="70">
        <f t="shared" si="192"/>
        <v>47</v>
      </c>
      <c r="BM49" s="63" t="s">
        <v>50</v>
      </c>
      <c r="BN49" s="63">
        <f t="shared" si="193"/>
        <v>0</v>
      </c>
      <c r="BO49" s="63" t="s">
        <v>26</v>
      </c>
      <c r="BP49" s="63">
        <f t="shared" si="194"/>
        <v>0</v>
      </c>
      <c r="BQ49" s="2" t="s">
        <v>181</v>
      </c>
      <c r="BR49" s="70">
        <f t="shared" si="195"/>
        <v>47</v>
      </c>
      <c r="BS49" s="66" t="s">
        <v>30</v>
      </c>
      <c r="BT49" s="70">
        <f t="shared" si="196"/>
        <v>47</v>
      </c>
      <c r="BU49" s="63" t="s">
        <v>31</v>
      </c>
      <c r="BV49" s="70"/>
      <c r="BW49" s="66"/>
      <c r="BX49" s="70"/>
      <c r="BY49" s="66"/>
      <c r="BZ49" s="67" t="str">
        <f t="shared" si="197"/>
        <v xml:space="preserve">//----------------------------------------------------------------------------------------------------------------------------------------------------------------------------
                //Markers for WYCZYN_47
                //marker for main page
                addMarker_w47_main({coords:{lat:0, lng:0}, iconImage:'http://nieodlegla.pl/files/marker.svg', });
                function addMarker_w47_main(props) {var marker = new google.maps.Marker({ position:props.coords, map:map, }); if(props.iconImage){marker.setIcon(props.iconImage);}
                                                  google.maps.event.addListener(marker, "click", function() { document.querySelector('.bg-modal').style.display = 'block';         document.querySelector('#wyczyn47_content').style.display = 'block'; document.querySelector('#wyczyn47_content').style.position = 'fixed';});
                                                  };
                //Marker for pop-up
                addMarker_w47({coords:{lat:0, lng:0}, iconImage:'http://nieodlegla.pl/files/pin.svg', });
                function addMarker_w47(props) {var marker = new google.maps.Marker({ position:props.coords, map:map_wyczyn47, }); if(props.iconImage){marker.setIcon(props.iconImage);}};
                //----------------------------------------------------------------------------------------------------------------------------------------------------------------------------
</v>
      </c>
      <c r="CA49" s="66" t="s">
        <v>33</v>
      </c>
      <c r="CB49" s="70">
        <f t="shared" si="198"/>
        <v>47</v>
      </c>
      <c r="CC49" s="66" t="s">
        <v>34</v>
      </c>
      <c r="CD49" s="70" t="str">
        <f t="shared" si="199"/>
        <v>47'</v>
      </c>
      <c r="CE49" s="66" t="s">
        <v>35</v>
      </c>
      <c r="CF49" s="67" t="str">
        <f t="shared" si="200"/>
        <v>var map_wyczyn47 = new google.maps.Map(document.getElementById('map_wyczyn47'), optionsFeatPopup);</v>
      </c>
      <c r="CG49" s="37" t="s">
        <v>32</v>
      </c>
      <c r="CH49" s="38">
        <f t="shared" si="201"/>
        <v>47</v>
      </c>
      <c r="CI49" s="37" t="s">
        <v>154</v>
      </c>
      <c r="CJ49" s="39" t="str">
        <f t="shared" si="202"/>
        <v xml:space="preserve">//----------------------------------------------------------------------------------------------------------------------------------------------------------------------------
                //Markers for WYCZYN_47                //Marker for pop-up
                addMarker_w47({coords:{lat:0, lng:0}, iconImage:'http://nieodlegla.pl/files/pin.svg', });
                function addMarker_w47(props) {var marker = new google.maps.Marker({ position:props.coords, map:map_wyczyn47, }); if(props.iconImage){marker.setIcon(props.iconImage);}};
                //----------------------------------------------------------------------------------------------------------------------------------------------------------------------------
</v>
      </c>
      <c r="CK49" s="2" t="str">
        <f t="shared" si="39"/>
        <v>{
    *@*displayName*@*: *@*#wyczyn47*@*,
    *@*title*@*: *@*Znajdź niebo gwiaździste nad sobą*@*,
    *@*contestants*@*: ,
    *@*lat*@*: ,
    *@*lng*@*: ,
    *@*description*@*: *@*</v>
      </c>
      <c r="CL49" s="2" t="str">
        <f t="shared" si="40"/>
        <v>*@*,
    *@*author*@*: *@**@*
  },</v>
      </c>
      <c r="CM49" s="11" t="str">
        <f t="shared" si="41"/>
        <v>{
    *@*displayName*@*: *@*#wyczyn47*@*,
    *@*title*@*: *@*Znajdź niebo gwiaździste nad sobą*@*,
    *@*contestants*@*: ,
    *@*lat*@*: ,
    *@*lng*@*: ,
    *@*description*@*: *@*Coraz mniej osób może przebywać pod takim firmamentem co noc. Oświetlenie naszych miast, ulic i domów potrafi skutecznie przyćmić większość gwiazd na niebie. Spójrz na mapę świetlnego zanieczyszczenia (www.lightpollutionmap.info) i znajdź najbliższe ciebie, możliwie najmniej zaśmiecone światłem miejsce. To będzie twoje improwizowane obserwatorium astronomiczne. Spędź tam kawałek nocy pod bezchmurnym niebem. Dostrzeżenie drogi mlecznej nie powinno być problemem. Przy odrobinie cierpliwość zaobserwujesz niejedną spadającą gwiazdę. Jeżeli masz długą listę życzeń wybierz się tam w sierpniu, listopadzie bądź grudniu kiedy z nieba lecieć będą kolejno Perseidy, Leonidy czy w końcu Geminidy.*@*,
    *@*author*@*: *@**@*
  },</v>
      </c>
      <c r="CN49" s="36"/>
      <c r="CO49" s="36"/>
      <c r="CP49" s="36"/>
      <c r="CQ49" s="36"/>
      <c r="CR49" s="36"/>
      <c r="CS49" s="36"/>
      <c r="CT49" s="36"/>
      <c r="CU49" s="36"/>
      <c r="CV49" s="36"/>
      <c r="CW49" s="36"/>
      <c r="CX49" s="36"/>
      <c r="CY49" s="36"/>
      <c r="CZ49" s="36"/>
      <c r="DA49" s="36"/>
      <c r="DB49" s="36"/>
      <c r="DC49" s="36"/>
      <c r="DD49" s="36"/>
      <c r="DE49" s="36"/>
      <c r="DF49" s="36"/>
      <c r="DG49" s="36"/>
      <c r="DH49" s="36"/>
      <c r="DI49" s="36"/>
      <c r="DJ49" s="36"/>
      <c r="DK49" s="36"/>
      <c r="DL49" s="36"/>
      <c r="DM49" s="36"/>
      <c r="DN49" s="36"/>
      <c r="DO49" s="36"/>
      <c r="DP49" s="36"/>
      <c r="DQ49" s="36"/>
      <c r="DR49" s="36"/>
      <c r="DS49" s="36"/>
      <c r="DT49" s="36"/>
      <c r="DU49" s="36"/>
      <c r="DV49" s="36"/>
      <c r="DW49" s="36"/>
      <c r="DX49" s="36"/>
      <c r="DY49" s="36"/>
      <c r="DZ49" s="36"/>
      <c r="EA49" s="36"/>
    </row>
    <row r="50" spans="1:131" customFormat="1" ht="54" customHeight="1" thickBot="1" x14ac:dyDescent="0.3">
      <c r="A50" s="34">
        <v>48</v>
      </c>
      <c r="B50" s="46" t="s">
        <v>175</v>
      </c>
      <c r="C50" t="s">
        <v>173</v>
      </c>
      <c r="D50" t="s">
        <v>174</v>
      </c>
      <c r="E50" s="51" t="s">
        <v>171</v>
      </c>
      <c r="F50" s="51"/>
      <c r="G50" t="s">
        <v>172</v>
      </c>
      <c r="I50" s="52" t="s">
        <v>7</v>
      </c>
      <c r="J50" s="53">
        <f t="shared" si="165"/>
        <v>48</v>
      </c>
      <c r="K50" s="54" t="s">
        <v>9</v>
      </c>
      <c r="L50" s="55">
        <f t="shared" si="166"/>
        <v>48</v>
      </c>
      <c r="M50" s="56" t="s">
        <v>10</v>
      </c>
      <c r="N50" s="53">
        <f t="shared" si="167"/>
        <v>48</v>
      </c>
      <c r="O50" s="54" t="s">
        <v>11</v>
      </c>
      <c r="P50" s="53" t="str">
        <f t="shared" si="168"/>
        <v>Bezimienny szczyt</v>
      </c>
      <c r="Q50" s="56" t="s">
        <v>48</v>
      </c>
      <c r="R50" s="54" t="s">
        <v>37</v>
      </c>
      <c r="S50" s="55">
        <f t="shared" si="169"/>
        <v>48</v>
      </c>
      <c r="T50" s="56" t="s">
        <v>38</v>
      </c>
      <c r="U50" s="53">
        <f t="shared" si="170"/>
        <v>48</v>
      </c>
      <c r="V50" s="54" t="s">
        <v>12</v>
      </c>
      <c r="W50" s="53">
        <f t="shared" si="171"/>
        <v>48</v>
      </c>
      <c r="X50" s="54" t="s">
        <v>13</v>
      </c>
      <c r="Y50" s="53" t="str">
        <f t="shared" si="172"/>
        <v>Bezimienny szczyt</v>
      </c>
      <c r="Z50" s="54" t="s">
        <v>49</v>
      </c>
      <c r="AA50" s="53" t="str">
        <f t="shared" si="173"/>
        <v>Czy w XXI wieku, kiedy każdy skrawek ziemi został już dokładnie zmapowany i opisany, to jeszcze możliwe, żeby wybitne wzniesienie nie miało nazwy? Tak! Poczuj pionierskiego ducha zdobywając bezimienne a zarazem najwyższe wzniesienie województwa zachodniopomorskiego. Może nie będzie to pierwsze wejście, ale możesz za to zaproponować własną nazwę.</v>
      </c>
      <c r="AB50" s="54" t="s">
        <v>14</v>
      </c>
      <c r="AC50" s="53">
        <f t="shared" si="174"/>
        <v>48</v>
      </c>
      <c r="AD50" s="54" t="s">
        <v>308</v>
      </c>
      <c r="AE50" s="53">
        <f t="shared" si="175"/>
        <v>48</v>
      </c>
      <c r="AF50" s="54" t="s">
        <v>15</v>
      </c>
      <c r="AG50" s="53">
        <f t="shared" si="176"/>
        <v>48</v>
      </c>
      <c r="AH50" s="57" t="s">
        <v>8</v>
      </c>
      <c r="AI50" s="77" t="str">
        <f t="shared" si="177"/>
        <v>&lt;!---WYCZYN_48_main--&gt;                    
                    &lt;div class=*@*feat-box*@* id=*@*wyczyn48*@* &gt;
                        &lt;p class=*@*feat-number*@*&gt;#wyczyn48&lt;/p&gt;
                        &lt;h3 class=*@*feat-title*@*&gt;Bezimienny szczyt&lt;/h3&gt;
                        &lt;p class=*@*feat-counter*@*&gt; 0 osób wzięło udział&lt;/p&gt;
                    &lt;/div&gt;
    &lt;!--feat pop-up code-----WYCZYN_48_---------------------------------------------------------------------------------&gt;
                    &lt;div class=*@*feat-content*@* id=*@*wyczyn48_content*@*&gt;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class=*@*feat-number*@*&gt;#wyczyn48&lt;/p&gt;
                                &lt;h2 class=*@*feat-title*@*&gt;Bezimienny szczyt&lt;/h2&gt;
                                &lt;p class=*@*feat-counter*@*&gt; 0 osób wzięło udział&lt;/p&gt;
                                &lt;p class=*@*feat-description*@*&gt;Czy w XXI wieku, kiedy każdy skrawek ziemi został już dokładnie zmapowany i opisany, to jeszcze możliwe, żeby wybitne wzniesienie nie miało nazwy? Tak! Poczuj pionierskiego ducha zdobywając bezimienne a zarazem najwyższe wzniesienie województwa zachodniopomorskiego. Może nie będzie to pierwsze wejście, ale możesz za to zaproponować własną nazwę.&lt;/p&gt;
                            &lt;/div&gt;
                            &lt;div class=*@*feat-map-block*@*&gt;
                                &lt;div id=*@*map_wyczyn48*@*&gt;&lt;/div&gt;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WYCZYN_48_main--&gt;</v>
      </c>
      <c r="AJ50" s="58" t="str">
        <f t="shared" si="141"/>
        <v xml:space="preserve">                    
    &lt;!--feat pop-up code-----WYCZYN_48_---------------------------------------------------------------------------------&gt;
                    &lt;div class=*@*feat-content*@* id=*@*wyczyn48_content*@*&gt;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class=*@*feat-number*@*&gt;#wyczyn48&lt;/p&gt;
                                &lt;h2 class=*@*feat-title*@*&gt;Bezimienny szczyt&lt;/h2&gt;
                                &lt;p class=*@*feat-counter*@*&gt; 0 osób wzięło udział&lt;/p&gt;
                                &lt;p class=*@*feat-description*@*&gt;Czy w XXI wieku, kiedy każdy skrawek ziemi został już dokładnie zmapowany i opisany, to jeszcze możliwe, żeby wybitne wzniesienie nie miało nazwy? Tak! Poczuj pionierskiego ducha zdobywając bezimienne a zarazem najwyższe wzniesienie województwa zachodniopomorskiego. Może nie będzie to pierwsze wejście, ale możesz za to zaproponować własną nazwę.&lt;/p&gt;
                            &lt;/div&gt;
                            &lt;div class=*@*feat-map-block*@*&gt;
                                &lt;div id=*@*map_wyczyn48*@*&gt;&lt;/div&gt;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WYCZYN_48_main--&gt;</v>
      </c>
      <c r="AK50" s="59" t="str">
        <f t="shared" si="178"/>
        <v>#wyczyn48_content,</v>
      </c>
      <c r="AL50" s="59" t="str">
        <f t="shared" si="179"/>
        <v>#map_wyczyn48,</v>
      </c>
      <c r="AM50" s="54" t="s">
        <v>17</v>
      </c>
      <c r="AN50" s="53" t="str">
        <f t="shared" si="180"/>
        <v>48'</v>
      </c>
      <c r="AO50" s="60" t="s">
        <v>18</v>
      </c>
      <c r="AP50" s="53">
        <f t="shared" si="181"/>
        <v>48</v>
      </c>
      <c r="AQ50" s="54" t="s">
        <v>19</v>
      </c>
      <c r="AR50" s="53">
        <f t="shared" si="182"/>
        <v>48</v>
      </c>
      <c r="AS50" s="54" t="s">
        <v>20</v>
      </c>
      <c r="AT50" s="53">
        <f t="shared" si="183"/>
        <v>48</v>
      </c>
      <c r="AU50" s="54" t="s">
        <v>21</v>
      </c>
      <c r="AV50" s="58" t="str">
        <f t="shared" si="184"/>
        <v xml:space="preserve">    $('#wyczyn48').click(function() {
        document.querySelector('.bg-modal').style.display = 'block';
        document.querySelector('#wyczyn48_content').style.display = 'block';
        document.querySelector('#wyczyn48_content').style.position = 'fixed';
    });
    /*Closing the pop-up with feat-description*/
        $('.popup-close-arrow').click(function() {
        document.querySelector('.bg-modal').style.display = 'none';
        document.querySelector('#wyczyn48_content').style.display = 'none';
    });</v>
      </c>
      <c r="AW50" s="54" t="s">
        <v>32</v>
      </c>
      <c r="AX50" s="61">
        <f t="shared" si="185"/>
        <v>48</v>
      </c>
      <c r="AY50" s="54" t="s">
        <v>24</v>
      </c>
      <c r="AZ50" s="61">
        <f t="shared" si="186"/>
        <v>48</v>
      </c>
      <c r="BA50" s="57" t="s">
        <v>25</v>
      </c>
      <c r="BB50" s="61" t="str">
        <f t="shared" si="187"/>
        <v>53.9773197</v>
      </c>
      <c r="BC50" s="57" t="s">
        <v>26</v>
      </c>
      <c r="BD50" s="61" t="str">
        <f t="shared" si="188"/>
        <v>16.8057619</v>
      </c>
      <c r="BE50" s="2" t="s">
        <v>182</v>
      </c>
      <c r="BF50" s="61">
        <f t="shared" si="189"/>
        <v>48</v>
      </c>
      <c r="BG50" s="54" t="s">
        <v>27</v>
      </c>
      <c r="BH50" s="61">
        <f t="shared" si="190"/>
        <v>48</v>
      </c>
      <c r="BI50" s="57" t="s">
        <v>28</v>
      </c>
      <c r="BJ50" s="61">
        <f t="shared" si="191"/>
        <v>48</v>
      </c>
      <c r="BK50" s="54" t="s">
        <v>29</v>
      </c>
      <c r="BL50" s="61">
        <f t="shared" si="192"/>
        <v>48</v>
      </c>
      <c r="BM50" s="54" t="s">
        <v>50</v>
      </c>
      <c r="BN50" s="54" t="str">
        <f t="shared" si="193"/>
        <v>53.9773197</v>
      </c>
      <c r="BO50" s="54" t="s">
        <v>26</v>
      </c>
      <c r="BP50" s="54" t="str">
        <f t="shared" si="194"/>
        <v>16.8057619</v>
      </c>
      <c r="BQ50" s="2" t="s">
        <v>181</v>
      </c>
      <c r="BR50" s="61">
        <f t="shared" si="195"/>
        <v>48</v>
      </c>
      <c r="BS50" s="57" t="s">
        <v>30</v>
      </c>
      <c r="BT50" s="61">
        <f t="shared" si="196"/>
        <v>48</v>
      </c>
      <c r="BU50" s="54" t="s">
        <v>31</v>
      </c>
      <c r="BV50" s="61"/>
      <c r="BW50" s="57"/>
      <c r="BX50" s="61"/>
      <c r="BY50" s="57"/>
      <c r="BZ50" s="58" t="str">
        <f t="shared" si="197"/>
        <v xml:space="preserve">//----------------------------------------------------------------------------------------------------------------------------------------------------------------------------
                //Markers for WYCZYN_48
                //marker for main page
                addMarker_w48_main({coords:{lat:53.9773197, lng:16.8057619}, iconImage:'http://nieodlegla.pl/files/marker.svg', });
                function addMarker_w48_main(props) {var marker = new google.maps.Marker({ position:props.coords, map:map, }); if(props.iconImage){marker.setIcon(props.iconImage);}
                                                  google.maps.event.addListener(marker, "click", function() { document.querySelector('.bg-modal').style.display = 'block';         document.querySelector('#wyczyn48_content').style.display = 'block'; document.querySelector('#wyczyn48_content').style.position = 'fixed';});
                                                  };
                //Marker for pop-up
                addMarker_w48({coords:{lat:53.9773197, lng:16.8057619}, iconImage:'http://nieodlegla.pl/files/pin.svg', });
                function addMarker_w48(props) {var marker = new google.maps.Marker({ position:props.coords, map:map_wyczyn48, }); if(props.iconImage){marker.setIcon(props.iconImage);}};
                //----------------------------------------------------------------------------------------------------------------------------------------------------------------------------
</v>
      </c>
      <c r="CA50" s="57" t="s">
        <v>33</v>
      </c>
      <c r="CB50" s="61">
        <f t="shared" si="198"/>
        <v>48</v>
      </c>
      <c r="CC50" s="57" t="s">
        <v>34</v>
      </c>
      <c r="CD50" s="61" t="str">
        <f t="shared" si="199"/>
        <v>48'</v>
      </c>
      <c r="CE50" s="57" t="s">
        <v>35</v>
      </c>
      <c r="CF50" s="58" t="str">
        <f t="shared" si="200"/>
        <v>var map_wyczyn48 = new google.maps.Map(document.getElementById('map_wyczyn48'), optionsFeatPopup);</v>
      </c>
      <c r="CG50" s="2" t="s">
        <v>32</v>
      </c>
      <c r="CH50" s="6">
        <f t="shared" si="201"/>
        <v>48</v>
      </c>
      <c r="CI50" s="2" t="s">
        <v>154</v>
      </c>
      <c r="CJ50" s="9" t="str">
        <f t="shared" si="202"/>
        <v xml:space="preserve">//----------------------------------------------------------------------------------------------------------------------------------------------------------------------------
                //Markers for WYCZYN_48                //Marker for pop-up
                addMarker_w48({coords:{lat:53.9773197, lng:16.8057619}, iconImage:'http://nieodlegla.pl/files/pin.svg', });
                function addMarker_w48(props) {var marker = new google.maps.Marker({ position:props.coords, map:map_wyczyn48, }); if(props.iconImage){marker.setIcon(props.iconImage);}};
                //----------------------------------------------------------------------------------------------------------------------------------------------------------------------------
</v>
      </c>
      <c r="CK50" s="2" t="str">
        <f t="shared" si="39"/>
        <v>{
    *@*displayName*@*: *@*#wyczyn48*@*,
    *@*title*@*: *@*Bezimienny szczyt*@*,
    *@*contestants*@*: ,
    *@*lat*@*: 53.9773197,
    *@*lng*@*: 16.8057619,
    *@*description*@*: *@*</v>
      </c>
      <c r="CL50" s="2" t="str">
        <f t="shared" si="40"/>
        <v>*@*,
    *@*author*@*: *@**@*
  },</v>
      </c>
      <c r="CM50" s="11" t="str">
        <f t="shared" si="41"/>
        <v>{
    *@*displayName*@*: *@*#wyczyn48*@*,
    *@*title*@*: *@*Bezimienny szczyt*@*,
    *@*contestants*@*: ,
    *@*lat*@*: 53.9773197,
    *@*lng*@*: 16.8057619,
    *@*description*@*: *@*Czy w XXI wieku, kiedy każdy skrawek ziemi został już dokładnie zmapowany i opisany, to jeszcze możliwe, żeby wybitne wzniesienie nie miało nazwy? Tak! Poczuj pionierskiego ducha zdobywając bezimienne a zarazem najwyższe wzniesienie województwa zachodniopomorskiego. Może nie będzie to pierwsze wejście, ale możesz za to zaproponować własną nazwę.*@*,
    *@*author*@*: *@**@*
  },</v>
      </c>
      <c r="CN50" s="3"/>
      <c r="CO50" s="3"/>
      <c r="CP50" s="3"/>
      <c r="CQ50" s="3"/>
      <c r="CR50" s="3"/>
      <c r="CS50" s="3"/>
      <c r="CT50" s="3"/>
      <c r="CU50" s="3"/>
      <c r="CV50" s="3"/>
      <c r="CW50" s="3"/>
      <c r="CX50" s="3"/>
      <c r="CY50" s="3"/>
      <c r="CZ50" s="3"/>
      <c r="DA50" s="3"/>
      <c r="DB50" s="3"/>
      <c r="DC50" s="3"/>
      <c r="DD50" s="3"/>
      <c r="DE50" s="3"/>
      <c r="DF50" s="3"/>
      <c r="DG50" s="3"/>
      <c r="DH50" s="3"/>
      <c r="DI50" s="3"/>
      <c r="DJ50" s="3"/>
      <c r="DK50" s="3"/>
      <c r="DL50" s="3"/>
      <c r="DM50" s="3"/>
      <c r="DN50" s="3"/>
      <c r="DO50" s="3"/>
      <c r="DP50" s="3"/>
      <c r="DQ50" s="3"/>
      <c r="DR50" s="3"/>
      <c r="DS50" s="3"/>
      <c r="DT50" s="3"/>
      <c r="DU50" s="3"/>
      <c r="DV50" s="3"/>
      <c r="DW50" s="3"/>
      <c r="DX50" s="3"/>
      <c r="DY50" s="3"/>
      <c r="DZ50" s="3"/>
      <c r="EA50" s="3"/>
    </row>
    <row r="51" spans="1:131" s="28" customFormat="1" ht="54" customHeight="1" thickBot="1" x14ac:dyDescent="0.3">
      <c r="A51" s="79">
        <v>49</v>
      </c>
      <c r="B51" s="23" t="s">
        <v>176</v>
      </c>
      <c r="C51" s="28" t="s">
        <v>179</v>
      </c>
      <c r="D51" s="28" t="s">
        <v>180</v>
      </c>
      <c r="E51" s="22" t="s">
        <v>177</v>
      </c>
      <c r="F51" s="22"/>
      <c r="G51" s="25" t="s">
        <v>178</v>
      </c>
      <c r="H51" s="25"/>
      <c r="I51" s="21" t="s">
        <v>7</v>
      </c>
      <c r="J51" s="24">
        <f t="shared" si="165"/>
        <v>49</v>
      </c>
      <c r="K51" s="25" t="s">
        <v>9</v>
      </c>
      <c r="L51" s="26">
        <f t="shared" si="166"/>
        <v>49</v>
      </c>
      <c r="M51" s="27" t="s">
        <v>10</v>
      </c>
      <c r="N51" s="24">
        <f t="shared" si="167"/>
        <v>49</v>
      </c>
      <c r="O51" s="25" t="s">
        <v>11</v>
      </c>
      <c r="P51" s="24" t="str">
        <f t="shared" si="168"/>
        <v>Poszukaj śladów olbrzymów</v>
      </c>
      <c r="Q51" s="27" t="s">
        <v>48</v>
      </c>
      <c r="R51" s="25" t="s">
        <v>37</v>
      </c>
      <c r="S51" s="26">
        <f t="shared" si="169"/>
        <v>49</v>
      </c>
      <c r="T51" s="27" t="s">
        <v>38</v>
      </c>
      <c r="U51" s="24">
        <f t="shared" si="170"/>
        <v>49</v>
      </c>
      <c r="V51" s="25" t="s">
        <v>12</v>
      </c>
      <c r="W51" s="24">
        <f t="shared" si="171"/>
        <v>49</v>
      </c>
      <c r="X51" s="25" t="s">
        <v>13</v>
      </c>
      <c r="Y51" s="24" t="str">
        <f t="shared" si="172"/>
        <v>Poszukaj śladów olbrzymów</v>
      </c>
      <c r="Z51" s="25" t="s">
        <v>49</v>
      </c>
      <c r="AA51" s="24" t="str">
        <f t="shared" si="173"/>
        <v xml:space="preserve">Choć powstały wcześniej niż piramida w Gizie, nieszczególnie o nich głośno. Ich pierwotna wysokość dochodząca do 3 metrów może nie jest imponująca, ale zwyczajnie, budowniczych bardziej interesował kierunek wertykalny. „Polskie piramidy” w Wietrzychowicach i Sarnowie są długie na 100 metrów i więcej. Prawdopodobnie dlatego też te megalityczne budowle nazywano „grobowcami olbrzymów”. A może chodziło o coś więcej? Przekonaj się sam.
</v>
      </c>
      <c r="AB51" s="25" t="s">
        <v>14</v>
      </c>
      <c r="AC51" s="24">
        <f t="shared" si="174"/>
        <v>49</v>
      </c>
      <c r="AD51" s="54" t="s">
        <v>308</v>
      </c>
      <c r="AE51" s="24">
        <f t="shared" si="175"/>
        <v>49</v>
      </c>
      <c r="AF51" s="25" t="s">
        <v>15</v>
      </c>
      <c r="AG51" s="24">
        <f t="shared" si="176"/>
        <v>49</v>
      </c>
      <c r="AH51" s="28" t="s">
        <v>8</v>
      </c>
      <c r="AI51" s="74" t="str">
        <f t="shared" si="177"/>
        <v>&lt;!---WYCZYN_49_main--&gt;                    
                    &lt;div class=*@*feat-box*@* id=*@*wyczyn49*@* &gt;
                        &lt;p class=*@*feat-number*@*&gt;#wyczyn49&lt;/p&gt;
                        &lt;h3 class=*@*feat-title*@*&gt;Poszukaj śladów olbrzymów&lt;/h3&gt;
                        &lt;p class=*@*feat-counter*@*&gt; 0 osób wzięło udział&lt;/p&gt;
                    &lt;/div&gt;
    &lt;!--feat pop-up code-----WYCZYN_49_---------------------------------------------------------------------------------&gt;
                    &lt;div class=*@*feat-content*@* id=*@*wyczyn49_content*@*&gt;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class=*@*feat-number*@*&gt;#wyczyn49&lt;/p&gt;
                                &lt;h2 class=*@*feat-title*@*&gt;Poszukaj śladów olbrzymów&lt;/h2&gt;
                                &lt;p class=*@*feat-counter*@*&gt; 0 osób wzięło udział&lt;/p&gt;
                                &lt;p class=*@*feat-description*@*&gt;Choć powstały wcześniej niż piramida w Gizie, nieszczególnie o nich głośno. Ich pierwotna wysokość dochodząca do 3 metrów może nie jest imponująca, ale zwyczajnie, budowniczych bardziej interesował kierunek wertykalny. „Polskie piramidy” w Wietrzychowicach i Sarnowie są długie na 100 metrów i więcej. Prawdopodobnie dlatego też te megalityczne budowle nazywano „grobowcami olbrzymów”. A może chodziło o coś więcej? Przekonaj się sam.
&lt;/p&gt;
                            &lt;/div&gt;
                            &lt;div class=*@*feat-map-block*@*&gt;
                                &lt;div id=*@*map_wyczyn49*@*&gt;&lt;/div&gt;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WYCZYN_49_main--&gt;</v>
      </c>
      <c r="AJ51" s="29" t="str">
        <f t="shared" si="141"/>
        <v xml:space="preserve">                    
    &lt;!--feat pop-up code-----WYCZYN_49_---------------------------------------------------------------------------------&gt;
                    &lt;div class=*@*feat-content*@* id=*@*wyczyn49_content*@*&gt;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class=*@*feat-number*@*&gt;#wyczyn49&lt;/p&gt;
                                &lt;h2 class=*@*feat-title*@*&gt;Poszukaj śladów olbrzymów&lt;/h2&gt;
                                &lt;p class=*@*feat-counter*@*&gt; 0 osób wzięło udział&lt;/p&gt;
                                &lt;p class=*@*feat-description*@*&gt;Choć powstały wcześniej niż piramida w Gizie, nieszczególnie o nich głośno. Ich pierwotna wysokość dochodząca do 3 metrów może nie jest imponująca, ale zwyczajnie, budowniczych bardziej interesował kierunek wertykalny. „Polskie piramidy” w Wietrzychowicach i Sarnowie są długie na 100 metrów i więcej. Prawdopodobnie dlatego też te megalityczne budowle nazywano „grobowcami olbrzymów”. A może chodziło o coś więcej? Przekonaj się sam.
&lt;/p&gt;
                            &lt;/div&gt;
                            &lt;div class=*@*feat-map-block*@*&gt;
                                &lt;div id=*@*map_wyczyn49*@*&gt;&lt;/div&gt;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#wyczyn49&lt;/p&gt;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WYCZYN_49_main--&gt;</v>
      </c>
      <c r="AK51" s="31" t="str">
        <f t="shared" si="178"/>
        <v>#wyczyn49_content,</v>
      </c>
      <c r="AL51" s="31" t="str">
        <f t="shared" si="179"/>
        <v>#map_wyczyn49,</v>
      </c>
      <c r="AM51" s="25" t="s">
        <v>17</v>
      </c>
      <c r="AN51" s="24" t="str">
        <f t="shared" si="180"/>
        <v>49'</v>
      </c>
      <c r="AO51" s="32" t="s">
        <v>18</v>
      </c>
      <c r="AP51" s="24">
        <f t="shared" si="181"/>
        <v>49</v>
      </c>
      <c r="AQ51" s="25" t="s">
        <v>19</v>
      </c>
      <c r="AR51" s="24">
        <f t="shared" si="182"/>
        <v>49</v>
      </c>
      <c r="AS51" s="25" t="s">
        <v>20</v>
      </c>
      <c r="AT51" s="24">
        <f t="shared" si="183"/>
        <v>49</v>
      </c>
      <c r="AU51" s="25" t="s">
        <v>21</v>
      </c>
      <c r="AV51" s="29" t="str">
        <f t="shared" si="184"/>
        <v xml:space="preserve">    $('#wyczyn49').click(function() {
        document.querySelector('.bg-modal').style.display = 'block';
        document.querySelector('#wyczyn49_content').style.display = 'block';
        document.querySelector('#wyczyn49_content').style.position = 'fixed';
    });
    /*Closing the pop-up with feat-description*/
        $('.popup-close-arrow').click(function() {
        document.querySelector('.bg-modal').style.display = 'none';
        document.querySelector('#wyczyn49_content').style.display = 'none';
    });</v>
      </c>
      <c r="AW51" s="25" t="s">
        <v>32</v>
      </c>
      <c r="AX51" s="33">
        <f t="shared" si="185"/>
        <v>49</v>
      </c>
      <c r="AY51" s="25" t="s">
        <v>24</v>
      </c>
      <c r="AZ51" s="33">
        <f t="shared" si="186"/>
        <v>49</v>
      </c>
      <c r="BA51" s="28" t="s">
        <v>25</v>
      </c>
      <c r="BB51" s="33" t="str">
        <f t="shared" si="187"/>
        <v>52.4117264</v>
      </c>
      <c r="BC51" s="28" t="s">
        <v>26</v>
      </c>
      <c r="BD51" s="33" t="str">
        <f t="shared" si="188"/>
        <v>18.8390728</v>
      </c>
      <c r="BE51" s="25" t="s">
        <v>182</v>
      </c>
      <c r="BF51" s="33">
        <f t="shared" si="189"/>
        <v>49</v>
      </c>
      <c r="BG51" s="25" t="s">
        <v>27</v>
      </c>
      <c r="BH51" s="33">
        <f t="shared" si="190"/>
        <v>49</v>
      </c>
      <c r="BI51" s="28" t="s">
        <v>28</v>
      </c>
      <c r="BJ51" s="33">
        <f t="shared" si="191"/>
        <v>49</v>
      </c>
      <c r="BK51" s="25" t="s">
        <v>29</v>
      </c>
      <c r="BL51" s="33">
        <f t="shared" si="192"/>
        <v>49</v>
      </c>
      <c r="BM51" s="25" t="s">
        <v>50</v>
      </c>
      <c r="BN51" s="25" t="str">
        <f t="shared" si="193"/>
        <v>52.4117264</v>
      </c>
      <c r="BO51" s="25" t="s">
        <v>26</v>
      </c>
      <c r="BP51" s="25" t="str">
        <f t="shared" si="194"/>
        <v>18.8390728</v>
      </c>
      <c r="BQ51" s="25" t="s">
        <v>181</v>
      </c>
      <c r="BR51" s="33">
        <f t="shared" si="195"/>
        <v>49</v>
      </c>
      <c r="BS51" s="28" t="s">
        <v>30</v>
      </c>
      <c r="BT51" s="33">
        <f t="shared" si="196"/>
        <v>49</v>
      </c>
      <c r="BU51" s="25" t="s">
        <v>31</v>
      </c>
      <c r="BV51" s="33"/>
      <c r="BX51" s="33"/>
      <c r="BZ51" s="29" t="str">
        <f t="shared" si="197"/>
        <v xml:space="preserve">//----------------------------------------------------------------------------------------------------------------------------------------------------------------------------
                //Markers for WYCZYN_49
                //marker for main page
                addMarker_w49_main({coords:{lat:52.4117264, lng:18.8390728}, iconImage:'http://nieodlegla.pl/files/marker.svg', });
                function addMarker_w49_main(props) {var marker = new google.maps.Marker({ position:props.coords, map:map, }); if(props.iconImage){marker.setIcon(props.iconImage);}
                                                  google.maps.event.addListener(marker, "click", function() { document.querySelector('.bg-modal').style.display = 'block';         document.querySelector('#wyczyn49_content').style.display = 'block'; document.querySelector('#wyczyn49_content').style.position = 'fixed';});
                                                  };
                //Marker for pop-up
                addMarker_w49({coords:{lat:52.4117264, lng:18.8390728}, iconImage:'http://nieodlegla.pl/files/pin.svg', });
                function addMarker_w49(props) {var marker = new google.maps.Marker({ position:props.coords, map:map_wyczyn49, }); if(props.iconImage){marker.setIcon(props.iconImage);}};
                //----------------------------------------------------------------------------------------------------------------------------------------------------------------------------
</v>
      </c>
      <c r="CA51" s="28" t="s">
        <v>33</v>
      </c>
      <c r="CB51" s="33">
        <f t="shared" si="198"/>
        <v>49</v>
      </c>
      <c r="CC51" s="28" t="s">
        <v>34</v>
      </c>
      <c r="CD51" s="33" t="str">
        <f t="shared" si="199"/>
        <v>49'</v>
      </c>
      <c r="CE51" s="28" t="s">
        <v>35</v>
      </c>
      <c r="CF51" s="29" t="str">
        <f t="shared" si="200"/>
        <v>var map_wyczyn49 = new google.maps.Map(document.getElementById('map_wyczyn49'), optionsFeatPopup);</v>
      </c>
      <c r="CG51" s="25" t="s">
        <v>32</v>
      </c>
      <c r="CH51" s="24">
        <f t="shared" si="201"/>
        <v>49</v>
      </c>
      <c r="CI51" s="25" t="s">
        <v>154</v>
      </c>
      <c r="CJ51" s="29" t="str">
        <f t="shared" si="202"/>
        <v xml:space="preserve">//----------------------------------------------------------------------------------------------------------------------------------------------------------------------------
                //Markers for WYCZYN_49                //Marker for pop-up
                addMarker_w49({coords:{lat:52.4117264, lng:18.8390728}, iconImage:'http://nieodlegla.pl/files/pin.svg', });
                function addMarker_w49(props) {var marker = new google.maps.Marker({ position:props.coords, map:map_wyczyn49, }); if(props.iconImage){marker.setIcon(props.iconImage);}};
                //----------------------------------------------------------------------------------------------------------------------------------------------------------------------------
</v>
      </c>
      <c r="CK51" s="2" t="str">
        <f t="shared" si="39"/>
        <v>{
    *@*displayName*@*: *@*#wyczyn49*@*,
    *@*title*@*: *@*Poszukaj śladów olbrzymów*@*,
    *@*contestants*@*: ,
    *@*lat*@*: 52.4117264,
    *@*lng*@*: 18.8390728,
    *@*description*@*: *@*</v>
      </c>
      <c r="CL51" s="2" t="str">
        <f t="shared" si="40"/>
        <v>*@*,
    *@*author*@*: *@**@*
  },</v>
      </c>
      <c r="CM51" s="11" t="str">
        <f t="shared" si="41"/>
        <v>{
    *@*displayName*@*: *@*#wyczyn49*@*,
    *@*title*@*: *@*Poszukaj śladów olbrzymów*@*,
    *@*contestants*@*: ,
    *@*lat*@*: 52.4117264,
    *@*lng*@*: 18.8390728,
    *@*description*@*: *@*Choć powstały wcześniej niż piramida w Gizie, nieszczególnie o nich głośno. Ich pierwotna wysokość dochodząca do 3 metrów może nie jest imponująca, ale zwyczajnie, budowniczych bardziej interesował kierunek wertykalny. „Polskie piramidy” w Wietrzychowicach i Sarnowie są długie na 100 metrów i więcej. Prawdopodobnie dlatego też te megalityczne budowle nazywano „grobowcami olbrzymów”. A może chodziło o coś więcej? Przekonaj się sam.
*@*,
    *@*author*@*: *@**@*
  },</v>
      </c>
      <c r="CN51" s="21"/>
      <c r="CO51" s="21"/>
      <c r="CP51" s="21"/>
      <c r="CQ51" s="21"/>
      <c r="CR51" s="21"/>
      <c r="CS51" s="21"/>
      <c r="CT51" s="21"/>
      <c r="CU51" s="21"/>
      <c r="CV51" s="21"/>
      <c r="CW51" s="21"/>
      <c r="CX51" s="21"/>
      <c r="CY51" s="21"/>
      <c r="CZ51" s="21"/>
      <c r="DA51" s="21"/>
      <c r="DB51" s="21"/>
      <c r="DC51" s="21"/>
      <c r="DD51" s="21"/>
      <c r="DE51" s="21"/>
      <c r="DF51" s="21"/>
      <c r="DG51" s="21"/>
      <c r="DH51" s="21"/>
      <c r="DI51" s="21"/>
      <c r="DJ51" s="21"/>
      <c r="DK51" s="21"/>
      <c r="DL51" s="21"/>
      <c r="DM51" s="21"/>
      <c r="DN51" s="21"/>
      <c r="DO51" s="21"/>
      <c r="DP51" s="21"/>
      <c r="DQ51" s="21"/>
      <c r="DR51" s="21"/>
      <c r="DS51" s="21"/>
      <c r="DT51" s="21"/>
      <c r="DU51" s="21"/>
      <c r="DV51" s="21"/>
      <c r="DW51" s="21"/>
      <c r="DX51" s="21"/>
      <c r="DY51" s="21"/>
      <c r="DZ51" s="21"/>
      <c r="EA51" s="21"/>
    </row>
    <row r="52" spans="1:131" customFormat="1" ht="54" customHeight="1" thickBot="1" x14ac:dyDescent="0.3">
      <c r="A52" s="34">
        <v>50</v>
      </c>
      <c r="B52" s="46" t="s">
        <v>183</v>
      </c>
      <c r="C52" t="s">
        <v>188</v>
      </c>
      <c r="D52" t="s">
        <v>189</v>
      </c>
      <c r="E52" s="14" t="s">
        <v>184</v>
      </c>
      <c r="F52" s="14"/>
      <c r="G52" s="2" t="s">
        <v>375</v>
      </c>
      <c r="H52" s="2" t="s">
        <v>376</v>
      </c>
      <c r="I52" s="52" t="s">
        <v>7</v>
      </c>
      <c r="J52" s="53">
        <f t="shared" ref="J52:J54" si="203">A52</f>
        <v>50</v>
      </c>
      <c r="K52" s="54" t="s">
        <v>9</v>
      </c>
      <c r="L52" s="55">
        <f t="shared" ref="L52:L54" si="204">A52</f>
        <v>50</v>
      </c>
      <c r="M52" s="56" t="s">
        <v>10</v>
      </c>
      <c r="N52" s="53">
        <f t="shared" ref="N52:N54" si="205">A52</f>
        <v>50</v>
      </c>
      <c r="O52" s="54" t="s">
        <v>11</v>
      </c>
      <c r="P52" s="53" t="str">
        <f t="shared" ref="P52:P54" si="206">E52</f>
        <v>Odkryj miejsce w którym nie ma siary</v>
      </c>
      <c r="Q52" s="56" t="s">
        <v>48</v>
      </c>
      <c r="R52" s="54" t="s">
        <v>37</v>
      </c>
      <c r="S52" s="55">
        <f t="shared" ref="S52:S54" si="207">A52</f>
        <v>50</v>
      </c>
      <c r="T52" s="56" t="s">
        <v>38</v>
      </c>
      <c r="U52" s="53">
        <f t="shared" ref="U52:U54" si="208">A52</f>
        <v>50</v>
      </c>
      <c r="V52" s="54" t="s">
        <v>12</v>
      </c>
      <c r="W52" s="53">
        <f t="shared" ref="W52:W54" si="209">A52</f>
        <v>50</v>
      </c>
      <c r="X52" s="54" t="s">
        <v>13</v>
      </c>
      <c r="Y52" s="53" t="str">
        <f t="shared" ref="Y52:Y54" si="210">E52</f>
        <v>Odkryj miejsce w którym nie ma siary</v>
      </c>
      <c r="Z52" s="54" t="s">
        <v>49</v>
      </c>
      <c r="AA52" s="53" t="str">
        <f t="shared" ref="AA52:AA54" si="211">G52</f>
        <v>Nad jeziorem tarnobrzeskim , w dowolnej aktywności zrób zdjęcie, dorzuć hasztag #PolskaNieodległa, #wyczyn50 i #niemasiaryjesttarnobrzeg i uśmiechnij się. Kiedyś tutaj wydobywano siarkę. Dzisiaj ty możesz tu rozpocząć siarczystą przygodę.</v>
      </c>
      <c r="AB52" s="54" t="s">
        <v>14</v>
      </c>
      <c r="AC52" s="53">
        <f t="shared" ref="AC52:AC54" si="212">A52</f>
        <v>50</v>
      </c>
      <c r="AD52" s="54" t="s">
        <v>308</v>
      </c>
      <c r="AE52" s="53">
        <f t="shared" ref="AE52:AE54" si="213">A52</f>
        <v>50</v>
      </c>
      <c r="AF52" s="54" t="s">
        <v>15</v>
      </c>
      <c r="AG52" s="53">
        <f t="shared" ref="AG52:AG54" si="214">A52</f>
        <v>50</v>
      </c>
      <c r="AH52" s="57" t="s">
        <v>8</v>
      </c>
      <c r="AI52" s="78" t="str">
        <f t="shared" ref="AI52:AI54" si="215">CONCATENATE(I52,J52,K52,L52,M52,N52,O52,P52,Q52,R52,S52,T52,U52,V52,W52,X52,Y52,Z52,AA52,AB52,AC52,AD52,AE52,AF52,AG52,AH52)</f>
        <v>&lt;!---WYCZYN_50_main--&gt;                    
                    &lt;div class=*@*feat-box*@* id=*@*wyczyn50*@* &gt;
                        &lt;p class=*@*feat-number*@*&gt;#wyczyn50&lt;/p&gt;
                        &lt;h3 class=*@*feat-title*@*&gt;Odkryj miejsce w którym nie ma siary&lt;/h3&gt;
                        &lt;p class=*@*feat-counter*@*&gt; 0 osób wzięło udział&lt;/p&gt;
                    &lt;/div&gt;
    &lt;!--feat pop-up code-----WYCZYN_50_---------------------------------------------------------------------------------&gt;
                    &lt;div class=*@*feat-content*@* id=*@*wyczyn50_content*@*&gt;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class=*@*feat-number*@*&gt;#wyczyn50&lt;/p&gt;
                                &lt;h2 class=*@*feat-title*@*&gt;Odkryj miejsce w którym nie ma siary&lt;/h2&gt;
                                &lt;p class=*@*feat-counter*@*&gt; 0 osób wzięło udział&lt;/p&gt;
                                &lt;p class=*@*feat-description*@*&gt;Nad jeziorem tarnobrzeskim , w dowolnej aktywności zrób zdjęcie, dorzuć hasztag #PolskaNieodległa, #wyczyn50 i #niemasiaryjesttarnobrzeg i uśmiechnij się. Kiedyś tutaj wydobywano siarkę. Dzisiaj ty możesz tu rozpocząć siarczystą przygodę.&lt;/p&gt;
                            &lt;/div&gt;
                            &lt;div class=*@*feat-map-block*@*&gt;
                                &lt;div id=*@*map_wyczyn50*@*&gt;&lt;/div&gt;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WYCZYN_50_main--&gt;</v>
      </c>
      <c r="AJ52" s="58" t="str">
        <f t="shared" ref="AJ52:AJ54" si="216">CONCATENATE(R52,S52,T52,U52,V52,W52,X52,Y52,Z52,AA52,AB52,AC52,AD52,AE52,AF52,AG52,AH52)</f>
        <v xml:space="preserve">                    
    &lt;!--feat pop-up code-----WYCZYN_50_---------------------------------------------------------------------------------&gt;
                    &lt;div class=*@*feat-content*@* id=*@*wyczyn50_content*@*&gt;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class=*@*feat-number*@*&gt;#wyczyn50&lt;/p&gt;
                                &lt;h2 class=*@*feat-title*@*&gt;Odkryj miejsce w którym nie ma siary&lt;/h2&gt;
                                &lt;p class=*@*feat-counter*@*&gt; 0 osób wzięło udział&lt;/p&gt;
                                &lt;p class=*@*feat-description*@*&gt;Nad jeziorem tarnobrzeskim , w dowolnej aktywności zrób zdjęcie, dorzuć hasztag #PolskaNieodległa, #wyczyn50 i #niemasiaryjesttarnobrzeg i uśmiechnij się. Kiedyś tutaj wydobywano siarkę. Dzisiaj ty możesz tu rozpocząć siarczystą przygodę.&lt;/p&gt;
                            &lt;/div&gt;
                            &lt;div class=*@*feat-map-block*@*&gt;
                                &lt;div id=*@*map_wyczyn50*@*&gt;&lt;/div&gt;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WYCZYN_50_main--&gt;</v>
      </c>
      <c r="AK52" s="59" t="str">
        <f t="shared" ref="AK52:AK103" si="217">"#wyczyn"&amp;A52&amp;"_content,"</f>
        <v>#wyczyn50_content,</v>
      </c>
      <c r="AL52" s="59" t="str">
        <f t="shared" ref="AL52:AL103" si="218">"#map_wyczyn"&amp;A52&amp;","</f>
        <v>#map_wyczyn50,</v>
      </c>
      <c r="AM52" s="54" t="s">
        <v>17</v>
      </c>
      <c r="AN52" s="53" t="str">
        <f t="shared" ref="AN52:AN54" si="219">A52&amp;"'"</f>
        <v>50'</v>
      </c>
      <c r="AO52" s="60" t="s">
        <v>18</v>
      </c>
      <c r="AP52" s="53">
        <f t="shared" ref="AP52:AP54" si="220">A52</f>
        <v>50</v>
      </c>
      <c r="AQ52" s="54" t="s">
        <v>19</v>
      </c>
      <c r="AR52" s="53">
        <f t="shared" ref="AR52:AR54" si="221">A52</f>
        <v>50</v>
      </c>
      <c r="AS52" s="54" t="s">
        <v>20</v>
      </c>
      <c r="AT52" s="53">
        <f t="shared" ref="AT52:AT54" si="222">A52</f>
        <v>50</v>
      </c>
      <c r="AU52" s="54" t="s">
        <v>21</v>
      </c>
      <c r="AV52" s="58" t="str">
        <f t="shared" ref="AV52:AV54" si="223">CONCATENATE(AM52,AN52,AO52,AP52,AQ52,AR52,AS52,AT52,AU52)</f>
        <v xml:space="preserve">    $('#wyczyn50').click(function() {
        document.querySelector('.bg-modal').style.display = 'block';
        document.querySelector('#wyczyn50_content').style.display = 'block';
        document.querySelector('#wyczyn50_content').style.position = 'fixed';
    });
    /*Closing the pop-up with feat-description*/
        $('.popup-close-arrow').click(function() {
        document.querySelector('.bg-modal').style.display = 'none';
        document.querySelector('#wyczyn50_content').style.display = 'none';
    });</v>
      </c>
      <c r="AW52" s="54" t="s">
        <v>32</v>
      </c>
      <c r="AX52" s="61">
        <f t="shared" ref="AX52:AX54" si="224">A52</f>
        <v>50</v>
      </c>
      <c r="AY52" s="54" t="s">
        <v>24</v>
      </c>
      <c r="AZ52" s="61">
        <f t="shared" ref="AZ52:AZ54" si="225">A52</f>
        <v>50</v>
      </c>
      <c r="BA52" s="57" t="s">
        <v>25</v>
      </c>
      <c r="BB52" s="61" t="str">
        <f t="shared" ref="BB52:BB54" si="226">C52</f>
        <v>50.5582976</v>
      </c>
      <c r="BC52" s="57" t="s">
        <v>26</v>
      </c>
      <c r="BD52" s="61" t="str">
        <f t="shared" ref="BD52:BD54" si="227">D52</f>
        <v>21.6373614</v>
      </c>
      <c r="BE52" s="2" t="s">
        <v>182</v>
      </c>
      <c r="BF52" s="61">
        <f t="shared" ref="BF52:BF54" si="228">A52</f>
        <v>50</v>
      </c>
      <c r="BG52" s="54" t="s">
        <v>27</v>
      </c>
      <c r="BH52" s="61">
        <f t="shared" ref="BH52:BH54" si="229">A52</f>
        <v>50</v>
      </c>
      <c r="BI52" s="57" t="s">
        <v>28</v>
      </c>
      <c r="BJ52" s="61">
        <f t="shared" ref="BJ52:BJ54" si="230">A52</f>
        <v>50</v>
      </c>
      <c r="BK52" s="54" t="s">
        <v>29</v>
      </c>
      <c r="BL52" s="61">
        <f t="shared" ref="BL52:BL54" si="231">A52</f>
        <v>50</v>
      </c>
      <c r="BM52" s="54" t="s">
        <v>50</v>
      </c>
      <c r="BN52" s="54" t="str">
        <f t="shared" ref="BN52:BN54" si="232">C52</f>
        <v>50.5582976</v>
      </c>
      <c r="BO52" s="54" t="s">
        <v>26</v>
      </c>
      <c r="BP52" s="54" t="str">
        <f t="shared" ref="BP52:BP54" si="233">D52</f>
        <v>21.6373614</v>
      </c>
      <c r="BQ52" s="2" t="s">
        <v>181</v>
      </c>
      <c r="BR52" s="61">
        <f t="shared" ref="BR52:BR54" si="234">A52</f>
        <v>50</v>
      </c>
      <c r="BS52" s="57" t="s">
        <v>30</v>
      </c>
      <c r="BT52" s="61">
        <f t="shared" ref="BT52:BT54" si="235">A52</f>
        <v>50</v>
      </c>
      <c r="BU52" s="54" t="s">
        <v>31</v>
      </c>
      <c r="BV52" s="61"/>
      <c r="BW52" s="57"/>
      <c r="BX52" s="61"/>
      <c r="BY52" s="57"/>
      <c r="BZ52" s="58" t="str">
        <f t="shared" ref="BZ52:BZ54" si="236">CONCATENATE(AW52,AX52,AY52,AZ52,BA52,BB52,BC52,BD52,BE52,BF52,BG52,BH52,BI52,BJ52,BK52,BL52,BM52,BN52,BO52,BP52,BQ52,BR52,BS52,BT52,BU52)</f>
        <v xml:space="preserve">//----------------------------------------------------------------------------------------------------------------------------------------------------------------------------
                //Markers for WYCZYN_50
                //marker for main page
                addMarker_w50_main({coords:{lat:50.5582976, lng:21.6373614}, iconImage:'http://nieodlegla.pl/files/marker.svg', });
                function addMarker_w50_main(props) {var marker = new google.maps.Marker({ position:props.coords, map:map, }); if(props.iconImage){marker.setIcon(props.iconImage);}
                                                  google.maps.event.addListener(marker, "click", function() { document.querySelector('.bg-modal').style.display = 'block';         document.querySelector('#wyczyn50_content').style.display = 'block'; document.querySelector('#wyczyn50_content').style.position = 'fixed';});
                                                  };
                //Marker for pop-up
                addMarker_w50({coords:{lat:50.5582976, lng:21.6373614}, iconImage:'http://nieodlegla.pl/files/pin.svg', });
                function addMarker_w50(props) {var marker = new google.maps.Marker({ position:props.coords, map:map_wyczyn50, }); if(props.iconImage){marker.setIcon(props.iconImage);}};
                //----------------------------------------------------------------------------------------------------------------------------------------------------------------------------
</v>
      </c>
      <c r="CA52" s="57" t="s">
        <v>33</v>
      </c>
      <c r="CB52" s="61">
        <f t="shared" ref="CB52:CB54" si="237">A52</f>
        <v>50</v>
      </c>
      <c r="CC52" s="57" t="s">
        <v>34</v>
      </c>
      <c r="CD52" s="61" t="str">
        <f t="shared" ref="CD52:CD54" si="238">A52&amp;"'"</f>
        <v>50'</v>
      </c>
      <c r="CE52" s="57" t="s">
        <v>35</v>
      </c>
      <c r="CF52" s="58" t="str">
        <f t="shared" ref="CF52:CF54" si="239">CONCATENATE(CA52,CB52,CC52,CD52,CE52,)</f>
        <v>var map_wyczyn50 = new google.maps.Map(document.getElementById('map_wyczyn50'), optionsFeatPopup);</v>
      </c>
      <c r="CG52" s="2" t="s">
        <v>32</v>
      </c>
      <c r="CH52" s="6">
        <f t="shared" ref="CH52:CH54" si="240">A52</f>
        <v>50</v>
      </c>
      <c r="CI52" s="2" t="s">
        <v>154</v>
      </c>
      <c r="CJ52" s="9" t="str">
        <f t="shared" ref="CJ52:CJ54" si="241">CONCATENATE(CG52,CH52,CI52,BL52,BM52,BN52,BO52,BP52,BQ52,BR52,BS52,BT52,BU52)</f>
        <v xml:space="preserve">//----------------------------------------------------------------------------------------------------------------------------------------------------------------------------
                //Markers for WYCZYN_50                //Marker for pop-up
                addMarker_w50({coords:{lat:50.5582976, lng:21.6373614}, iconImage:'http://nieodlegla.pl/files/pin.svg', });
                function addMarker_w50(props) {var marker = new google.maps.Marker({ position:props.coords, map:map_wyczyn50, }); if(props.iconImage){marker.setIcon(props.iconImage);}};
                //----------------------------------------------------------------------------------------------------------------------------------------------------------------------------
</v>
      </c>
      <c r="CK52" s="2" t="str">
        <f t="shared" si="39"/>
        <v>{
    *@*displayName*@*: *@*#wyczyn50*@*,
    *@*title*@*: *@*Odkryj miejsce w którym nie ma siary*@*,
    *@*contestants*@*: ,
    *@*lat*@*: 50.5582976,
    *@*lng*@*: 21.6373614,
    *@*description*@*: *@*</v>
      </c>
      <c r="CL52" s="2" t="str">
        <f t="shared" si="40"/>
        <v>*@*,
    *@*author*@*: *@*Marcin*@*
  },</v>
      </c>
      <c r="CM52" s="11" t="str">
        <f t="shared" si="41"/>
        <v>{
    *@*displayName*@*: *@*#wyczyn50*@*,
    *@*title*@*: *@*Odkryj miejsce w którym nie ma siary*@*,
    *@*contestants*@*: ,
    *@*lat*@*: 50.5582976,
    *@*lng*@*: 21.6373614,
    *@*description*@*: *@*Nad jeziorem tarnobrzeskim , w dowolnej aktywności zrób zdjęcie, dorzuć hasztag #PolskaNieodległa, #wyczyn50 i #niemasiaryjesttarnobrzeg i uśmiechnij się. Kiedyś tutaj wydobywano siarkę. Dzisiaj ty możesz tu rozpocząć siarczystą przygodę.*@*,
    *@*author*@*: *@*Marcin*@*
  },</v>
      </c>
      <c r="CN52" s="3"/>
      <c r="CO52" s="3"/>
      <c r="CP52" s="3"/>
      <c r="CQ52" s="3"/>
      <c r="CR52" s="3"/>
      <c r="CS52" s="3"/>
      <c r="CT52" s="3"/>
      <c r="CU52" s="3"/>
      <c r="CV52" s="3"/>
      <c r="CW52" s="3"/>
      <c r="CX52" s="3"/>
      <c r="CY52" s="3"/>
      <c r="CZ52" s="3"/>
      <c r="DA52" s="3"/>
      <c r="DB52" s="3"/>
      <c r="DC52" s="3"/>
      <c r="DD52" s="3"/>
      <c r="DE52" s="3"/>
      <c r="DF52" s="3"/>
      <c r="DG52" s="3"/>
      <c r="DH52" s="3"/>
      <c r="DI52" s="3"/>
      <c r="DJ52" s="3"/>
      <c r="DK52" s="3"/>
      <c r="DL52" s="3"/>
      <c r="DM52" s="3"/>
      <c r="DN52" s="3"/>
      <c r="DO52" s="3"/>
      <c r="DP52" s="3"/>
      <c r="DQ52" s="3"/>
      <c r="DR52" s="3"/>
      <c r="DS52" s="3"/>
      <c r="DT52" s="3"/>
      <c r="DU52" s="3"/>
      <c r="DV52" s="3"/>
      <c r="DW52" s="3"/>
      <c r="DX52" s="3"/>
      <c r="DY52" s="3"/>
      <c r="DZ52" s="3"/>
      <c r="EA52" s="3"/>
    </row>
    <row r="53" spans="1:131" customFormat="1" ht="54" customHeight="1" thickBot="1" x14ac:dyDescent="0.3">
      <c r="A53" s="34">
        <v>51</v>
      </c>
      <c r="E53" s="14" t="s">
        <v>185</v>
      </c>
      <c r="F53" s="14"/>
      <c r="G53" s="2" t="s">
        <v>378</v>
      </c>
      <c r="H53" s="2" t="s">
        <v>377</v>
      </c>
      <c r="I53" s="52" t="s">
        <v>7</v>
      </c>
      <c r="J53" s="53">
        <f t="shared" si="203"/>
        <v>51</v>
      </c>
      <c r="K53" s="54" t="s">
        <v>9</v>
      </c>
      <c r="L53" s="55">
        <f t="shared" si="204"/>
        <v>51</v>
      </c>
      <c r="M53" s="56" t="s">
        <v>10</v>
      </c>
      <c r="N53" s="53">
        <f t="shared" si="205"/>
        <v>51</v>
      </c>
      <c r="O53" s="54" t="s">
        <v>11</v>
      </c>
      <c r="P53" s="53" t="str">
        <f t="shared" si="206"/>
        <v>Szlakiem komunikatu IMGW o stanie rzek polskich</v>
      </c>
      <c r="Q53" s="56" t="s">
        <v>48</v>
      </c>
      <c r="R53" s="54" t="s">
        <v>37</v>
      </c>
      <c r="S53" s="55">
        <f t="shared" si="207"/>
        <v>51</v>
      </c>
      <c r="T53" s="56" t="s">
        <v>38</v>
      </c>
      <c r="U53" s="53">
        <f t="shared" si="208"/>
        <v>51</v>
      </c>
      <c r="V53" s="54" t="s">
        <v>12</v>
      </c>
      <c r="W53" s="53">
        <f t="shared" si="209"/>
        <v>51</v>
      </c>
      <c r="X53" s="54" t="s">
        <v>13</v>
      </c>
      <c r="Y53" s="53" t="str">
        <f t="shared" si="210"/>
        <v>Szlakiem komunikatu IMGW o stanie rzek polskich</v>
      </c>
      <c r="Z53" s="54" t="s">
        <v>49</v>
      </c>
      <c r="AA53" s="53" t="str">
        <f t="shared" si="211"/>
        <v>Pamiętacie stan Bugu we Włodawie? Wisły w Kępie Polskiej?
Odry w Raciborzu-Miedonii? I najważniejszego, czy w Zawichoście ubyło czy przybyło jeden?
Odwiedź przynajmniej jeden wybrany wodowskaz.</v>
      </c>
      <c r="AB53" s="54" t="s">
        <v>14</v>
      </c>
      <c r="AC53" s="53">
        <f t="shared" si="212"/>
        <v>51</v>
      </c>
      <c r="AD53" s="54" t="s">
        <v>308</v>
      </c>
      <c r="AE53" s="53">
        <f t="shared" si="213"/>
        <v>51</v>
      </c>
      <c r="AF53" s="54" t="s">
        <v>15</v>
      </c>
      <c r="AG53" s="53">
        <f t="shared" si="214"/>
        <v>51</v>
      </c>
      <c r="AH53" s="57" t="s">
        <v>8</v>
      </c>
      <c r="AI53" s="74" t="str">
        <f t="shared" si="215"/>
        <v>&lt;!---WYCZYN_51_main--&gt;                    
                    &lt;div class=*@*feat-box*@* id=*@*wyczyn51*@* &gt;
                        &lt;p class=*@*feat-number*@*&gt;#wyczyn51&lt;/p&gt;
                        &lt;h3 class=*@*feat-title*@*&gt;Szlakiem komunikatu IMGW o stanie rzek polskich&lt;/h3&gt;
                        &lt;p class=*@*feat-counter*@*&gt; 0 osób wzięło udział&lt;/p&gt;
                    &lt;/div&gt;
    &lt;!--feat pop-up code-----WYCZYN_51_---------------------------------------------------------------------------------&gt;
                    &lt;div class=*@*feat-content*@* id=*@*wyczyn51_content*@*&gt;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class=*@*feat-number*@*&gt;#wyczyn51&lt;/p&gt;
                                &lt;h2 class=*@*feat-title*@*&gt;Szlakiem komunikatu IMGW o stanie rzek polskich&lt;/h2&gt;
                                &lt;p class=*@*feat-counter*@*&gt; 0 osób wzięło udział&lt;/p&gt;
                                &lt;p class=*@*feat-description*@*&gt;Pamiętacie stan Bugu we Włodawie? Wisły w Kępie Polskiej?
Odry w Raciborzu-Miedonii? I najważniejszego, czy w Zawichoście ubyło czy przybyło jeden?
Odwiedź przynajmniej jeden wybrany wodowskaz.&lt;/p&gt;
                            &lt;/div&gt;
                            &lt;div class=*@*feat-map-block*@*&gt;
                                &lt;div id=*@*map_wyczyn51*@*&gt;&lt;/div&gt;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WYCZYN_51_main--&gt;</v>
      </c>
      <c r="AJ53" s="58" t="str">
        <f t="shared" si="216"/>
        <v xml:space="preserve">                    
    &lt;!--feat pop-up code-----WYCZYN_51_---------------------------------------------------------------------------------&gt;
                    &lt;div class=*@*feat-content*@* id=*@*wyczyn51_content*@*&gt;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class=*@*feat-number*@*&gt;#wyczyn51&lt;/p&gt;
                                &lt;h2 class=*@*feat-title*@*&gt;Szlakiem komunikatu IMGW o stanie rzek polskich&lt;/h2&gt;
                                &lt;p class=*@*feat-counter*@*&gt; 0 osób wzięło udział&lt;/p&gt;
                                &lt;p class=*@*feat-description*@*&gt;Pamiętacie stan Bugu we Włodawie? Wisły w Kępie Polskiej?
Odry w Raciborzu-Miedonii? I najważniejszego, czy w Zawichoście ubyło czy przybyło jeden?
Odwiedź przynajmniej jeden wybrany wodowskaz.&lt;/p&gt;
                            &lt;/div&gt;
                            &lt;div class=*@*feat-map-block*@*&gt;
                                &lt;div id=*@*map_wyczyn51*@*&gt;&lt;/div&gt;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WYCZYN_51_main--&gt;</v>
      </c>
      <c r="AK53" s="59" t="str">
        <f t="shared" si="217"/>
        <v>#wyczyn51_content,</v>
      </c>
      <c r="AL53" s="59" t="str">
        <f t="shared" si="218"/>
        <v>#map_wyczyn51,</v>
      </c>
      <c r="AM53" s="54" t="s">
        <v>17</v>
      </c>
      <c r="AN53" s="53" t="str">
        <f t="shared" si="219"/>
        <v>51'</v>
      </c>
      <c r="AO53" s="60" t="s">
        <v>18</v>
      </c>
      <c r="AP53" s="53">
        <f t="shared" si="220"/>
        <v>51</v>
      </c>
      <c r="AQ53" s="54" t="s">
        <v>19</v>
      </c>
      <c r="AR53" s="53">
        <f t="shared" si="221"/>
        <v>51</v>
      </c>
      <c r="AS53" s="54" t="s">
        <v>20</v>
      </c>
      <c r="AT53" s="53">
        <f t="shared" si="222"/>
        <v>51</v>
      </c>
      <c r="AU53" s="54" t="s">
        <v>21</v>
      </c>
      <c r="AV53" s="58" t="str">
        <f t="shared" si="223"/>
        <v xml:space="preserve">    $('#wyczyn51').click(function() {
        document.querySelector('.bg-modal').style.display = 'block';
        document.querySelector('#wyczyn51_content').style.display = 'block';
        document.querySelector('#wyczyn51_content').style.position = 'fixed';
    });
    /*Closing the pop-up with feat-description*/
        $('.popup-close-arrow').click(function() {
        document.querySelector('.bg-modal').style.display = 'none';
        document.querySelector('#wyczyn51_content').style.display = 'none';
    });</v>
      </c>
      <c r="AW53" s="54" t="s">
        <v>32</v>
      </c>
      <c r="AX53" s="61">
        <f t="shared" si="224"/>
        <v>51</v>
      </c>
      <c r="AY53" s="54" t="s">
        <v>24</v>
      </c>
      <c r="AZ53" s="61">
        <f t="shared" si="225"/>
        <v>51</v>
      </c>
      <c r="BA53" s="57" t="s">
        <v>25</v>
      </c>
      <c r="BB53" s="61">
        <f t="shared" si="226"/>
        <v>0</v>
      </c>
      <c r="BC53" s="57" t="s">
        <v>26</v>
      </c>
      <c r="BD53" s="61">
        <f t="shared" si="227"/>
        <v>0</v>
      </c>
      <c r="BE53" s="2" t="s">
        <v>182</v>
      </c>
      <c r="BF53" s="61">
        <f t="shared" si="228"/>
        <v>51</v>
      </c>
      <c r="BG53" s="54" t="s">
        <v>27</v>
      </c>
      <c r="BH53" s="61">
        <f t="shared" si="229"/>
        <v>51</v>
      </c>
      <c r="BI53" s="57" t="s">
        <v>28</v>
      </c>
      <c r="BJ53" s="61">
        <f t="shared" si="230"/>
        <v>51</v>
      </c>
      <c r="BK53" s="54" t="s">
        <v>29</v>
      </c>
      <c r="BL53" s="61">
        <f t="shared" si="231"/>
        <v>51</v>
      </c>
      <c r="BM53" s="54" t="s">
        <v>50</v>
      </c>
      <c r="BN53" s="54">
        <f t="shared" si="232"/>
        <v>0</v>
      </c>
      <c r="BO53" s="54" t="s">
        <v>26</v>
      </c>
      <c r="BP53" s="54">
        <f t="shared" si="233"/>
        <v>0</v>
      </c>
      <c r="BQ53" s="2" t="s">
        <v>181</v>
      </c>
      <c r="BR53" s="61">
        <f t="shared" si="234"/>
        <v>51</v>
      </c>
      <c r="BS53" s="57" t="s">
        <v>30</v>
      </c>
      <c r="BT53" s="61">
        <f t="shared" si="235"/>
        <v>51</v>
      </c>
      <c r="BU53" s="54" t="s">
        <v>31</v>
      </c>
      <c r="BV53" s="61"/>
      <c r="BW53" s="57"/>
      <c r="BX53" s="61"/>
      <c r="BY53" s="57"/>
      <c r="BZ53" s="58" t="str">
        <f t="shared" si="236"/>
        <v xml:space="preserve">//----------------------------------------------------------------------------------------------------------------------------------------------------------------------------
                //Markers for WYCZYN_51
                //marker for main page
                addMarker_w51_main({coords:{lat:0, lng:0}, iconImage:'http://nieodlegla.pl/files/marker.svg', });
                function addMarker_w51_main(props) {var marker = new google.maps.Marker({ position:props.coords, map:map, }); if(props.iconImage){marker.setIcon(props.iconImage);}
                                                  google.maps.event.addListener(marker, "click", function() { document.querySelector('.bg-modal').style.display = 'block';         document.querySelector('#wyczyn51_content').style.display = 'block'; document.querySelector('#wyczyn51_content').style.position = 'fixed';});
                                                  };
                //Marker for pop-up
                addMarker_w51({coords:{lat:0, lng:0}, iconImage:'http://nieodlegla.pl/files/pin.svg', });
                function addMarker_w51(props) {var marker = new google.maps.Marker({ position:props.coords, map:map_wyczyn51, }); if(props.iconImage){marker.setIcon(props.iconImage);}};
                //----------------------------------------------------------------------------------------------------------------------------------------------------------------------------
</v>
      </c>
      <c r="CA53" s="57" t="s">
        <v>33</v>
      </c>
      <c r="CB53" s="61">
        <f t="shared" si="237"/>
        <v>51</v>
      </c>
      <c r="CC53" s="57" t="s">
        <v>34</v>
      </c>
      <c r="CD53" s="61" t="str">
        <f t="shared" si="238"/>
        <v>51'</v>
      </c>
      <c r="CE53" s="57" t="s">
        <v>35</v>
      </c>
      <c r="CF53" s="58" t="str">
        <f t="shared" si="239"/>
        <v>var map_wyczyn51 = new google.maps.Map(document.getElementById('map_wyczyn51'), optionsFeatPopup);</v>
      </c>
      <c r="CG53" s="2" t="s">
        <v>32</v>
      </c>
      <c r="CH53" s="6">
        <f t="shared" si="240"/>
        <v>51</v>
      </c>
      <c r="CI53" s="2" t="s">
        <v>154</v>
      </c>
      <c r="CJ53" s="9" t="str">
        <f t="shared" si="241"/>
        <v xml:space="preserve">//----------------------------------------------------------------------------------------------------------------------------------------------------------------------------
                //Markers for WYCZYN_51                //Marker for pop-up
                addMarker_w51({coords:{lat:0, lng:0}, iconImage:'http://nieodlegla.pl/files/pin.svg', });
                function addMarker_w51(props) {var marker = new google.maps.Marker({ position:props.coords, map:map_wyczyn51, }); if(props.iconImage){marker.setIcon(props.iconImage);}};
                //----------------------------------------------------------------------------------------------------------------------------------------------------------------------------
</v>
      </c>
      <c r="CK53" s="2" t="str">
        <f t="shared" si="39"/>
        <v>{
    *@*displayName*@*: *@*#wyczyn51*@*,
    *@*title*@*: *@*Szlakiem komunikatu IMGW o stanie rzek polskich*@*,
    *@*contestants*@*: ,
    *@*lat*@*: ,
    *@*lng*@*: ,
    *@*description*@*: *@*</v>
      </c>
      <c r="CL53" s="2" t="str">
        <f t="shared" si="40"/>
        <v>*@*,
    *@*author*@*: *@*Anna-Maria*@*
  },</v>
      </c>
      <c r="CM53" s="11" t="str">
        <f t="shared" si="41"/>
        <v>{
    *@*displayName*@*: *@*#wyczyn51*@*,
    *@*title*@*: *@*Szlakiem komunikatu IMGW o stanie rzek polskich*@*,
    *@*contestants*@*: ,
    *@*lat*@*: ,
    *@*lng*@*: ,
    *@*description*@*: *@*Pamiętacie stan Bugu we Włodawie? Wisły w Kępie Polskiej?
Odry w Raciborzu-Miedonii? I najważniejszego, czy w Zawichoście ubyło czy przybyło jeden?
Odwiedź przynajmniej jeden wybrany wodowskaz.*@*,
    *@*author*@*: *@*Anna-Maria*@*
  },</v>
      </c>
      <c r="CN53" s="3"/>
      <c r="CO53" s="3"/>
      <c r="CP53" s="3"/>
      <c r="CQ53" s="3"/>
      <c r="CR53" s="3"/>
      <c r="CS53" s="3"/>
      <c r="CT53" s="3"/>
      <c r="CU53" s="3"/>
      <c r="CV53" s="3"/>
      <c r="CW53" s="3"/>
      <c r="CX53" s="3"/>
      <c r="CY53" s="3"/>
      <c r="CZ53" s="3"/>
      <c r="DA53" s="3"/>
      <c r="DB53" s="3"/>
      <c r="DC53" s="3"/>
      <c r="DD53" s="3"/>
      <c r="DE53" s="3"/>
      <c r="DF53" s="3"/>
      <c r="DG53" s="3"/>
      <c r="DH53" s="3"/>
      <c r="DI53" s="3"/>
      <c r="DJ53" s="3"/>
      <c r="DK53" s="3"/>
      <c r="DL53" s="3"/>
      <c r="DM53" s="3"/>
      <c r="DN53" s="3"/>
      <c r="DO53" s="3"/>
      <c r="DP53" s="3"/>
      <c r="DQ53" s="3"/>
      <c r="DR53" s="3"/>
      <c r="DS53" s="3"/>
      <c r="DT53" s="3"/>
      <c r="DU53" s="3"/>
      <c r="DV53" s="3"/>
      <c r="DW53" s="3"/>
      <c r="DX53" s="3"/>
      <c r="DY53" s="3"/>
      <c r="DZ53" s="3"/>
      <c r="EA53" s="3"/>
    </row>
    <row r="54" spans="1:131" customFormat="1" ht="54" customHeight="1" thickBot="1" x14ac:dyDescent="0.3">
      <c r="A54" s="34">
        <v>52</v>
      </c>
      <c r="B54" t="s">
        <v>187</v>
      </c>
      <c r="C54" t="s">
        <v>190</v>
      </c>
      <c r="D54" t="s">
        <v>191</v>
      </c>
      <c r="E54" s="73" t="s">
        <v>186</v>
      </c>
      <c r="F54" s="73"/>
      <c r="G54" s="2" t="s">
        <v>203</v>
      </c>
      <c r="H54" s="2" t="s">
        <v>379</v>
      </c>
      <c r="I54" s="52" t="s">
        <v>7</v>
      </c>
      <c r="J54" s="53">
        <f t="shared" si="203"/>
        <v>52</v>
      </c>
      <c r="K54" s="54" t="s">
        <v>9</v>
      </c>
      <c r="L54" s="55">
        <f t="shared" si="204"/>
        <v>52</v>
      </c>
      <c r="M54" s="56" t="s">
        <v>10</v>
      </c>
      <c r="N54" s="53">
        <f t="shared" si="205"/>
        <v>52</v>
      </c>
      <c r="O54" s="54" t="s">
        <v>11</v>
      </c>
      <c r="P54" s="53" t="str">
        <f t="shared" si="206"/>
        <v>Z Paryża do Rzymu rowerem w 1h</v>
      </c>
      <c r="Q54" s="56" t="s">
        <v>48</v>
      </c>
      <c r="R54" s="54" t="s">
        <v>37</v>
      </c>
      <c r="S54" s="55">
        <f t="shared" si="207"/>
        <v>52</v>
      </c>
      <c r="T54" s="56" t="s">
        <v>38</v>
      </c>
      <c r="U54" s="53">
        <f t="shared" si="208"/>
        <v>52</v>
      </c>
      <c r="V54" s="54" t="s">
        <v>12</v>
      </c>
      <c r="W54" s="53">
        <f t="shared" si="209"/>
        <v>52</v>
      </c>
      <c r="X54" s="54" t="s">
        <v>13</v>
      </c>
      <c r="Y54" s="53" t="str">
        <f t="shared" si="210"/>
        <v>Z Paryża do Rzymu rowerem w 1h</v>
      </c>
      <c r="Z54" s="54" t="s">
        <v>49</v>
      </c>
      <c r="AA54" s="53" t="str">
        <f t="shared" si="211"/>
        <v>Zdobądź dwie europejskie stolice na rowerze w jeden dzień. A może nawet uda Ci się przejechać z Paryża do Rzymu bez zatrzymywania?&lt;br/&gt;
Propozycję tego wyczynu nadesłała do nas Ania.</v>
      </c>
      <c r="AB54" s="54" t="s">
        <v>14</v>
      </c>
      <c r="AC54" s="53">
        <f t="shared" si="212"/>
        <v>52</v>
      </c>
      <c r="AD54" s="54" t="s">
        <v>308</v>
      </c>
      <c r="AE54" s="53">
        <f t="shared" si="213"/>
        <v>52</v>
      </c>
      <c r="AF54" s="54" t="s">
        <v>15</v>
      </c>
      <c r="AG54" s="53">
        <f t="shared" si="214"/>
        <v>52</v>
      </c>
      <c r="AH54" s="57" t="s">
        <v>8</v>
      </c>
      <c r="AI54" s="77" t="str">
        <f t="shared" si="215"/>
        <v>&lt;!---WYCZYN_52_main--&gt;                    
                    &lt;div class=*@*feat-box*@* id=*@*wyczyn52*@* &gt;
                        &lt;p class=*@*feat-number*@*&gt;#wyczyn52&lt;/p&gt;
                        &lt;h3 class=*@*feat-title*@*&gt;Z Paryża do Rzymu rowerem w 1h&lt;/h3&gt;
                        &lt;p class=*@*feat-counter*@*&gt; 0 osób wzięło udział&lt;/p&gt;
                    &lt;/div&gt;
    &lt;!--feat pop-up code-----WYCZYN_52_---------------------------------------------------------------------------------&gt;
                    &lt;div class=*@*feat-content*@* id=*@*wyczyn52_content*@*&gt;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class=*@*feat-number*@*&gt;#wyczyn52&lt;/p&gt;
                                &lt;h2 class=*@*feat-title*@*&gt;Z Paryża do Rzymu rowerem w 1h&lt;/h2&gt;
                                &lt;p class=*@*feat-counter*@*&gt; 0 osób wzięło udział&lt;/p&gt;
                                &lt;p class=*@*feat-description*@*&gt;Zdobądź dwie europejskie stolice na rowerze w jeden dzień. A może nawet uda Ci się przejechać z Paryża do Rzymu bez zatrzymywania?&lt;br/&gt;
Propozycję tego wyczynu nadesłała do nas Ania.&lt;/p&gt;
                            &lt;/div&gt;
                            &lt;div class=*@*feat-map-block*@*&gt;
                                &lt;div id=*@*map_wyczyn52*@*&gt;&lt;/div&gt;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WYCZYN_52_main--&gt;</v>
      </c>
      <c r="AJ54" s="58" t="str">
        <f t="shared" si="216"/>
        <v xml:space="preserve">                    
    &lt;!--feat pop-up code-----WYCZYN_52_---------------------------------------------------------------------------------&gt;
                    &lt;div class=*@*feat-content*@* id=*@*wyczyn52_content*@*&gt;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class=*@*feat-number*@*&gt;#wyczyn52&lt;/p&gt;
                                &lt;h2 class=*@*feat-title*@*&gt;Z Paryża do Rzymu rowerem w 1h&lt;/h2&gt;
                                &lt;p class=*@*feat-counter*@*&gt; 0 osób wzięło udział&lt;/p&gt;
                                &lt;p class=*@*feat-description*@*&gt;Zdobądź dwie europejskie stolice na rowerze w jeden dzień. A może nawet uda Ci się przejechać z Paryża do Rzymu bez zatrzymywania?&lt;br/&gt;
Propozycję tego wyczynu nadesłała do nas Ania.&lt;/p&gt;
                            &lt;/div&gt;
                            &lt;div class=*@*feat-map-block*@*&gt;
                                &lt;div id=*@*map_wyczyn52*@*&gt;&lt;/div&gt;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WYCZYN_52_main--&gt;</v>
      </c>
      <c r="AK54" s="59" t="str">
        <f t="shared" si="217"/>
        <v>#wyczyn52_content,</v>
      </c>
      <c r="AL54" s="59" t="str">
        <f t="shared" si="218"/>
        <v>#map_wyczyn52,</v>
      </c>
      <c r="AM54" s="54" t="s">
        <v>17</v>
      </c>
      <c r="AN54" s="53" t="str">
        <f t="shared" si="219"/>
        <v>52'</v>
      </c>
      <c r="AO54" s="60" t="s">
        <v>18</v>
      </c>
      <c r="AP54" s="53">
        <f t="shared" si="220"/>
        <v>52</v>
      </c>
      <c r="AQ54" s="54" t="s">
        <v>19</v>
      </c>
      <c r="AR54" s="53">
        <f t="shared" si="221"/>
        <v>52</v>
      </c>
      <c r="AS54" s="54" t="s">
        <v>20</v>
      </c>
      <c r="AT54" s="53">
        <f t="shared" si="222"/>
        <v>52</v>
      </c>
      <c r="AU54" s="54" t="s">
        <v>21</v>
      </c>
      <c r="AV54" s="58" t="str">
        <f t="shared" si="223"/>
        <v xml:space="preserve">    $('#wyczyn52').click(function() {
        document.querySelector('.bg-modal').style.display = 'block';
        document.querySelector('#wyczyn52_content').style.display = 'block';
        document.querySelector('#wyczyn52_content').style.position = 'fixed';
    });
    /*Closing the pop-up with feat-description*/
        $('.popup-close-arrow').click(function() {
        document.querySelector('.bg-modal').style.display = 'none';
        document.querySelector('#wyczyn52_content').style.display = 'none';
    });</v>
      </c>
      <c r="AW54" s="54" t="s">
        <v>32</v>
      </c>
      <c r="AX54" s="61">
        <f t="shared" si="224"/>
        <v>52</v>
      </c>
      <c r="AY54" s="54" t="s">
        <v>24</v>
      </c>
      <c r="AZ54" s="61">
        <f t="shared" si="225"/>
        <v>52</v>
      </c>
      <c r="BA54" s="57" t="s">
        <v>25</v>
      </c>
      <c r="BB54" s="61" t="str">
        <f t="shared" si="226"/>
        <v>52.8714</v>
      </c>
      <c r="BC54" s="57" t="s">
        <v>26</v>
      </c>
      <c r="BD54" s="61" t="str">
        <f t="shared" si="227"/>
        <v>17.5328113</v>
      </c>
      <c r="BE54" s="2" t="s">
        <v>182</v>
      </c>
      <c r="BF54" s="61">
        <f t="shared" si="228"/>
        <v>52</v>
      </c>
      <c r="BG54" s="54" t="s">
        <v>27</v>
      </c>
      <c r="BH54" s="61">
        <f t="shared" si="229"/>
        <v>52</v>
      </c>
      <c r="BI54" s="57" t="s">
        <v>28</v>
      </c>
      <c r="BJ54" s="61">
        <f t="shared" si="230"/>
        <v>52</v>
      </c>
      <c r="BK54" s="54" t="s">
        <v>29</v>
      </c>
      <c r="BL54" s="61">
        <f t="shared" si="231"/>
        <v>52</v>
      </c>
      <c r="BM54" s="54" t="s">
        <v>50</v>
      </c>
      <c r="BN54" s="54" t="str">
        <f t="shared" si="232"/>
        <v>52.8714</v>
      </c>
      <c r="BO54" s="54" t="s">
        <v>26</v>
      </c>
      <c r="BP54" s="54" t="str">
        <f t="shared" si="233"/>
        <v>17.5328113</v>
      </c>
      <c r="BQ54" s="2" t="s">
        <v>181</v>
      </c>
      <c r="BR54" s="61">
        <f t="shared" si="234"/>
        <v>52</v>
      </c>
      <c r="BS54" s="57" t="s">
        <v>30</v>
      </c>
      <c r="BT54" s="61">
        <f t="shared" si="235"/>
        <v>52</v>
      </c>
      <c r="BU54" s="54" t="s">
        <v>31</v>
      </c>
      <c r="BV54" s="61"/>
      <c r="BW54" s="57"/>
      <c r="BX54" s="61"/>
      <c r="BY54" s="57"/>
      <c r="BZ54" s="58" t="str">
        <f t="shared" si="236"/>
        <v xml:space="preserve">//----------------------------------------------------------------------------------------------------------------------------------------------------------------------------
                //Markers for WYCZYN_52
                //marker for main page
                addMarker_w52_main({coords:{lat:52.8714, lng:17.5328113}, iconImage:'http://nieodlegla.pl/files/marker.svg', });
                function addMarker_w52_main(props) {var marker = new google.maps.Marker({ position:props.coords, map:map, }); if(props.iconImage){marker.setIcon(props.iconImage);}
                                                  google.maps.event.addListener(marker, "click", function() { document.querySelector('.bg-modal').style.display = 'block';         document.querySelector('#wyczyn52_content').style.display = 'block'; document.querySelector('#wyczyn52_content').style.position = 'fixed';});
                                                  };
                //Marker for pop-up
                addMarker_w52({coords:{lat:52.8714, lng:17.5328113}, iconImage:'http://nieodlegla.pl/files/pin.svg', });
                function addMarker_w52(props) {var marker = new google.maps.Marker({ position:props.coords, map:map_wyczyn52, }); if(props.iconImage){marker.setIcon(props.iconImage);}};
                //----------------------------------------------------------------------------------------------------------------------------------------------------------------------------
</v>
      </c>
      <c r="CA54" s="57" t="s">
        <v>33</v>
      </c>
      <c r="CB54" s="61">
        <f t="shared" si="237"/>
        <v>52</v>
      </c>
      <c r="CC54" s="57" t="s">
        <v>34</v>
      </c>
      <c r="CD54" s="61" t="str">
        <f t="shared" si="238"/>
        <v>52'</v>
      </c>
      <c r="CE54" s="57" t="s">
        <v>35</v>
      </c>
      <c r="CF54" s="58" t="str">
        <f t="shared" si="239"/>
        <v>var map_wyczyn52 = new google.maps.Map(document.getElementById('map_wyczyn52'), optionsFeatPopup);</v>
      </c>
      <c r="CG54" s="2" t="s">
        <v>32</v>
      </c>
      <c r="CH54" s="6">
        <f t="shared" si="240"/>
        <v>52</v>
      </c>
      <c r="CI54" s="2" t="s">
        <v>154</v>
      </c>
      <c r="CJ54" s="9" t="str">
        <f t="shared" si="241"/>
        <v xml:space="preserve">//----------------------------------------------------------------------------------------------------------------------------------------------------------------------------
                //Markers for WYCZYN_52                //Marker for pop-up
                addMarker_w52({coords:{lat:52.8714, lng:17.5328113}, iconImage:'http://nieodlegla.pl/files/pin.svg', });
                function addMarker_w52(props) {var marker = new google.maps.Marker({ position:props.coords, map:map_wyczyn52, }); if(props.iconImage){marker.setIcon(props.iconImage);}};
                //----------------------------------------------------------------------------------------------------------------------------------------------------------------------------
</v>
      </c>
      <c r="CK54" s="2" t="str">
        <f t="shared" si="39"/>
        <v>{
    *@*displayName*@*: *@*#wyczyn52*@*,
    *@*title*@*: *@*Z Paryża do Rzymu rowerem w 1h*@*,
    *@*contestants*@*: ,
    *@*lat*@*: 52.8714,
    *@*lng*@*: 17.5328113,
    *@*description*@*: *@*</v>
      </c>
      <c r="CL54" s="2" t="str">
        <f t="shared" si="40"/>
        <v>*@*,
    *@*author*@*: *@*Ania*@*
  },</v>
      </c>
      <c r="CM54" s="11" t="str">
        <f t="shared" si="41"/>
        <v>{
    *@*displayName*@*: *@*#wyczyn52*@*,
    *@*title*@*: *@*Z Paryża do Rzymu rowerem w 1h*@*,
    *@*contestants*@*: ,
    *@*lat*@*: 52.8714,
    *@*lng*@*: 17.5328113,
    *@*description*@*: *@*Zdobądź dwie europejskie stolice na rowerze w jeden dzień. A może nawet uda Ci się przejechać z Paryża do Rzymu bez zatrzymywania?&lt;br/&gt;
Propozycję tego wyczynu nadesłała do nas Ania.*@*,
    *@*author*@*: *@*Ania*@*
  },</v>
      </c>
      <c r="CN54" s="3"/>
      <c r="CO54" s="3"/>
      <c r="CP54" s="3"/>
      <c r="CQ54" s="3"/>
      <c r="CR54" s="3"/>
      <c r="CS54" s="3"/>
      <c r="CT54" s="3"/>
      <c r="CU54" s="3"/>
      <c r="CV54" s="3"/>
      <c r="CW54" s="3"/>
      <c r="CX54" s="3"/>
      <c r="CY54" s="3"/>
      <c r="CZ54" s="3"/>
      <c r="DA54" s="3"/>
      <c r="DB54" s="3"/>
      <c r="DC54" s="3"/>
      <c r="DD54" s="3"/>
      <c r="DE54" s="3"/>
      <c r="DF54" s="3"/>
      <c r="DG54" s="3"/>
      <c r="DH54" s="3"/>
      <c r="DI54" s="3"/>
      <c r="DJ54" s="3"/>
      <c r="DK54" s="3"/>
      <c r="DL54" s="3"/>
      <c r="DM54" s="3"/>
      <c r="DN54" s="3"/>
      <c r="DO54" s="3"/>
      <c r="DP54" s="3"/>
      <c r="DQ54" s="3"/>
      <c r="DR54" s="3"/>
      <c r="DS54" s="3"/>
      <c r="DT54" s="3"/>
      <c r="DU54" s="3"/>
      <c r="DV54" s="3"/>
      <c r="DW54" s="3"/>
      <c r="DX54" s="3"/>
      <c r="DY54" s="3"/>
      <c r="DZ54" s="3"/>
      <c r="EA54" s="3"/>
    </row>
    <row r="55" spans="1:131" s="28" customFormat="1" ht="102" customHeight="1" thickBot="1" x14ac:dyDescent="0.3">
      <c r="A55" s="79">
        <v>53</v>
      </c>
      <c r="B55" s="28" t="s">
        <v>196</v>
      </c>
      <c r="C55" s="28" t="s">
        <v>198</v>
      </c>
      <c r="D55" s="28" t="s">
        <v>199</v>
      </c>
      <c r="E55" s="22" t="s">
        <v>204</v>
      </c>
      <c r="F55" s="22"/>
      <c r="G55" s="25" t="s">
        <v>382</v>
      </c>
      <c r="H55" s="25" t="s">
        <v>376</v>
      </c>
      <c r="I55" s="21" t="s">
        <v>7</v>
      </c>
      <c r="J55" s="24">
        <f t="shared" ref="J55:J56" si="242">A55</f>
        <v>53</v>
      </c>
      <c r="K55" s="25" t="s">
        <v>9</v>
      </c>
      <c r="L55" s="26">
        <f t="shared" ref="L55:L56" si="243">A55</f>
        <v>53</v>
      </c>
      <c r="M55" s="27" t="s">
        <v>10</v>
      </c>
      <c r="N55" s="24">
        <f t="shared" ref="N55:N56" si="244">A55</f>
        <v>53</v>
      </c>
      <c r="O55" s="25" t="s">
        <v>11</v>
      </c>
      <c r="P55" s="24" t="str">
        <f t="shared" ref="P55:P56" si="245">E55</f>
        <v>Spłyń Biebrzą… tratwą</v>
      </c>
      <c r="Q55" s="27" t="s">
        <v>48</v>
      </c>
      <c r="R55" s="25" t="s">
        <v>37</v>
      </c>
      <c r="S55" s="26">
        <f t="shared" ref="S55:S56" si="246">A55</f>
        <v>53</v>
      </c>
      <c r="T55" s="27" t="s">
        <v>38</v>
      </c>
      <c r="U55" s="24">
        <f t="shared" ref="U55:U56" si="247">A55</f>
        <v>53</v>
      </c>
      <c r="V55" s="25" t="s">
        <v>12</v>
      </c>
      <c r="W55" s="24">
        <f t="shared" ref="W55:W56" si="248">A55</f>
        <v>53</v>
      </c>
      <c r="X55" s="25" t="s">
        <v>13</v>
      </c>
      <c r="Y55" s="24" t="str">
        <f t="shared" ref="Y55:Y56" si="249">E55</f>
        <v>Spłyń Biebrzą… tratwą</v>
      </c>
      <c r="Z55" s="25" t="s">
        <v>49</v>
      </c>
      <c r="AA55" s="24" t="str">
        <f t="shared" ref="AA55:AA56" si="250">G55</f>
        <v xml:space="preserve">Kajakiem można pływać wszędzie, ale tylko Biebrza daje możliwość samodzielnego spłynięcia tratwą. Podobno daje to dużo satysfakcji oraz szansę obcowania z przyrodą bez żadnych ograniczeń.
Uwaga spływasz na własne ryzyko!
</v>
      </c>
      <c r="AB55" s="25" t="s">
        <v>14</v>
      </c>
      <c r="AC55" s="24">
        <f t="shared" ref="AC55:AC56" si="251">A55</f>
        <v>53</v>
      </c>
      <c r="AD55" s="54" t="s">
        <v>308</v>
      </c>
      <c r="AE55" s="24">
        <f t="shared" ref="AE55:AE56" si="252">A55</f>
        <v>53</v>
      </c>
      <c r="AF55" s="25" t="s">
        <v>15</v>
      </c>
      <c r="AG55" s="24">
        <f t="shared" ref="AG55:AG56" si="253">A55</f>
        <v>53</v>
      </c>
      <c r="AH55" s="28" t="s">
        <v>8</v>
      </c>
      <c r="AI55" s="74" t="str">
        <f t="shared" ref="AI55:AI56" si="254">CONCATENATE(I55,J55,K55,L55,M55,N55,O55,P55,Q55,R55,S55,T55,U55,V55,W55,X55,Y55,Z55,AA55,AB55,AC55,AD55,AE55,AF55,AG55,AH55)</f>
        <v>&lt;!---WYCZYN_53_main--&gt;                    
                    &lt;div class=*@*feat-box*@* id=*@*wyczyn53*@* &gt;
                        &lt;p class=*@*feat-number*@*&gt;#wyczyn53&lt;/p&gt;
                        &lt;h3 class=*@*feat-title*@*&gt;Spłyń Biebrzą… tratwą&lt;/h3&gt;
                        &lt;p class=*@*feat-counter*@*&gt; 0 osób wzięło udział&lt;/p&gt;
                    &lt;/div&gt;
    &lt;!--feat pop-up code-----WYCZYN_53_---------------------------------------------------------------------------------&gt;
                    &lt;div class=*@*feat-content*@* id=*@*wyczyn53_content*@*&gt;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class=*@*feat-number*@*&gt;#wyczyn53&lt;/p&gt;
                                &lt;h2 class=*@*feat-title*@*&gt;Spłyń Biebrzą… tratwą&lt;/h2&gt;
                                &lt;p class=*@*feat-counter*@*&gt; 0 osób wzięło udział&lt;/p&gt;
                                &lt;p class=*@*feat-description*@*&gt;Kajakiem można pływać wszędzie, ale tylko Biebrza daje możliwość samodzielnego spłynięcia tratwą. Podobno daje to dużo satysfakcji oraz szansę obcowania z przyrodą bez żadnych ograniczeń.
Uwaga spływasz na własne ryzyko!
&lt;/p&gt;
                            &lt;/div&gt;
                            &lt;div class=*@*feat-map-block*@*&gt;
                                &lt;div id=*@*map_wyczyn53*@*&gt;&lt;/div&gt;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WYCZYN_53_main--&gt;</v>
      </c>
      <c r="AJ55" s="29" t="str">
        <f t="shared" ref="AJ55:AJ56" si="255">CONCATENATE(R55,S55,T55,U55,V55,W55,X55,Y55,Z55,AA55,AB55,AC55,AD55,AE55,AF55,AG55,AH55)</f>
        <v xml:space="preserve">                    
    &lt;!--feat pop-up code-----WYCZYN_53_---------------------------------------------------------------------------------&gt;
                    &lt;div class=*@*feat-content*@* id=*@*wyczyn53_content*@*&gt;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class=*@*feat-number*@*&gt;#wyczyn53&lt;/p&gt;
                                &lt;h2 class=*@*feat-title*@*&gt;Spłyń Biebrzą… tratwą&lt;/h2&gt;
                                &lt;p class=*@*feat-counter*@*&gt; 0 osób wzięło udział&lt;/p&gt;
                                &lt;p class=*@*feat-description*@*&gt;Kajakiem można pływać wszędzie, ale tylko Biebrza daje możliwość samodzielnego spłynięcia tratwą. Podobno daje to dużo satysfakcji oraz szansę obcowania z przyrodą bez żadnych ograniczeń.
Uwaga spływasz na własne ryzyko!
&lt;/p&gt;
                            &lt;/div&gt;
                            &lt;div class=*@*feat-map-block*@*&gt;
                                &lt;div id=*@*map_wyczyn53*@*&gt;&lt;/div&gt;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WYCZYN_53_main--&gt;</v>
      </c>
      <c r="AK55" s="31" t="str">
        <f t="shared" ref="AK55:AK56" si="256">"#wyczyn"&amp;A55&amp;"_content,"</f>
        <v>#wyczyn53_content,</v>
      </c>
      <c r="AL55" s="31" t="str">
        <f t="shared" ref="AL55:AL56" si="257">"#map_wyczyn"&amp;A55&amp;","</f>
        <v>#map_wyczyn53,</v>
      </c>
      <c r="AM55" s="25" t="s">
        <v>17</v>
      </c>
      <c r="AN55" s="24" t="str">
        <f t="shared" ref="AN55:AN56" si="258">A55&amp;"'"</f>
        <v>53'</v>
      </c>
      <c r="AO55" s="32" t="s">
        <v>18</v>
      </c>
      <c r="AP55" s="24">
        <f t="shared" ref="AP55:AP56" si="259">A55</f>
        <v>53</v>
      </c>
      <c r="AQ55" s="25" t="s">
        <v>19</v>
      </c>
      <c r="AR55" s="24">
        <f t="shared" ref="AR55:AR56" si="260">A55</f>
        <v>53</v>
      </c>
      <c r="AS55" s="25" t="s">
        <v>20</v>
      </c>
      <c r="AT55" s="24">
        <f t="shared" ref="AT55:AT56" si="261">A55</f>
        <v>53</v>
      </c>
      <c r="AU55" s="25" t="s">
        <v>21</v>
      </c>
      <c r="AV55" s="29" t="str">
        <f t="shared" ref="AV55:AV56" si="262">CONCATENATE(AM55,AN55,AO55,AP55,AQ55,AR55,AS55,AT55,AU55)</f>
        <v xml:space="preserve">    $('#wyczyn53').click(function() {
        document.querySelector('.bg-modal').style.display = 'block';
        document.querySelector('#wyczyn53_content').style.display = 'block';
        document.querySelector('#wyczyn53_content').style.position = 'fixed';
    });
    /*Closing the pop-up with feat-description*/
        $('.popup-close-arrow').click(function() {
        document.querySelector('.bg-modal').style.display = 'none';
        document.querySelector('#wyczyn53_content').style.display = 'none';
    });</v>
      </c>
      <c r="AW55" s="25" t="s">
        <v>32</v>
      </c>
      <c r="AX55" s="33">
        <f t="shared" ref="AX55:AX56" si="263">A55</f>
        <v>53</v>
      </c>
      <c r="AY55" s="25" t="s">
        <v>24</v>
      </c>
      <c r="AZ55" s="33">
        <f t="shared" ref="AZ55:AZ56" si="264">A55</f>
        <v>53</v>
      </c>
      <c r="BA55" s="28" t="s">
        <v>25</v>
      </c>
      <c r="BB55" s="33" t="str">
        <f t="shared" ref="BB55:BB56" si="265">C55</f>
        <v>53.4798473</v>
      </c>
      <c r="BC55" s="28" t="s">
        <v>26</v>
      </c>
      <c r="BD55" s="33" t="str">
        <f t="shared" ref="BD55:BD56" si="266">D55</f>
        <v>22.4272448</v>
      </c>
      <c r="BE55" s="25" t="s">
        <v>182</v>
      </c>
      <c r="BF55" s="33">
        <f t="shared" ref="BF55:BF56" si="267">A55</f>
        <v>53</v>
      </c>
      <c r="BG55" s="25" t="s">
        <v>27</v>
      </c>
      <c r="BH55" s="33">
        <f t="shared" ref="BH55:BH56" si="268">A55</f>
        <v>53</v>
      </c>
      <c r="BI55" s="28" t="s">
        <v>28</v>
      </c>
      <c r="BJ55" s="33">
        <f t="shared" ref="BJ55:BJ56" si="269">A55</f>
        <v>53</v>
      </c>
      <c r="BK55" s="25" t="s">
        <v>29</v>
      </c>
      <c r="BL55" s="33">
        <f t="shared" ref="BL55:BL56" si="270">A55</f>
        <v>53</v>
      </c>
      <c r="BM55" s="25" t="s">
        <v>50</v>
      </c>
      <c r="BN55" s="25" t="str">
        <f t="shared" ref="BN55:BN56" si="271">C55</f>
        <v>53.4798473</v>
      </c>
      <c r="BO55" s="25" t="s">
        <v>26</v>
      </c>
      <c r="BP55" s="25" t="str">
        <f t="shared" ref="BP55:BP56" si="272">D55</f>
        <v>22.4272448</v>
      </c>
      <c r="BQ55" s="25" t="s">
        <v>181</v>
      </c>
      <c r="BR55" s="33">
        <f t="shared" ref="BR55:BR56" si="273">A55</f>
        <v>53</v>
      </c>
      <c r="BS55" s="28" t="s">
        <v>30</v>
      </c>
      <c r="BT55" s="33">
        <f t="shared" ref="BT55:BT56" si="274">A55</f>
        <v>53</v>
      </c>
      <c r="BU55" s="25" t="s">
        <v>31</v>
      </c>
      <c r="BV55" s="33"/>
      <c r="BX55" s="33"/>
      <c r="BZ55" s="29" t="str">
        <f t="shared" ref="BZ55:BZ56" si="275">CONCATENATE(AW55,AX55,AY55,AZ55,BA55,BB55,BC55,BD55,BE55,BF55,BG55,BH55,BI55,BJ55,BK55,BL55,BM55,BN55,BO55,BP55,BQ55,BR55,BS55,BT55,BU55)</f>
        <v xml:space="preserve">//----------------------------------------------------------------------------------------------------------------------------------------------------------------------------
                //Markers for WYCZYN_53
                //marker for main page
                addMarker_w53_main({coords:{lat:53.4798473, lng:22.4272448}, iconImage:'http://nieodlegla.pl/files/marker.svg', });
                function addMarker_w53_main(props) {var marker = new google.maps.Marker({ position:props.coords, map:map, }); if(props.iconImage){marker.setIcon(props.iconImage);}
                                                  google.maps.event.addListener(marker, "click", function() { document.querySelector('.bg-modal').style.display = 'block';         document.querySelector('#wyczyn53_content').style.display = 'block'; document.querySelector('#wyczyn53_content').style.position = 'fixed';});
                                                  };
                //Marker for pop-up
                addMarker_w53({coords:{lat:53.4798473, lng:22.4272448}, iconImage:'http://nieodlegla.pl/files/pin.svg', });
                function addMarker_w53(props) {var marker = new google.maps.Marker({ position:props.coords, map:map_wyczyn53, }); if(props.iconImage){marker.setIcon(props.iconImage);}};
                //----------------------------------------------------------------------------------------------------------------------------------------------------------------------------
</v>
      </c>
      <c r="CA55" s="28" t="s">
        <v>33</v>
      </c>
      <c r="CB55" s="33">
        <f t="shared" ref="CB55:CB56" si="276">A55</f>
        <v>53</v>
      </c>
      <c r="CC55" s="28" t="s">
        <v>34</v>
      </c>
      <c r="CD55" s="33" t="str">
        <f t="shared" ref="CD55:CD56" si="277">A55&amp;"'"</f>
        <v>53'</v>
      </c>
      <c r="CE55" s="28" t="s">
        <v>35</v>
      </c>
      <c r="CF55" s="29" t="str">
        <f t="shared" ref="CF55:CF56" si="278">CONCATENATE(CA55,CB55,CC55,CD55,CE55,)</f>
        <v>var map_wyczyn53 = new google.maps.Map(document.getElementById('map_wyczyn53'), optionsFeatPopup);</v>
      </c>
      <c r="CG55" s="25" t="s">
        <v>32</v>
      </c>
      <c r="CH55" s="24">
        <f t="shared" ref="CH55:CH56" si="279">A55</f>
        <v>53</v>
      </c>
      <c r="CI55" s="25" t="s">
        <v>154</v>
      </c>
      <c r="CJ55" s="29" t="str">
        <f t="shared" ref="CJ55:CJ56" si="280">CONCATENATE(CG55,CH55,CI55,BL55,BM55,BN55,BO55,BP55,BQ55,BR55,BS55,BT55,BU55)</f>
        <v xml:space="preserve">//----------------------------------------------------------------------------------------------------------------------------------------------------------------------------
                //Markers for WYCZYN_53                //Marker for pop-up
                addMarker_w53({coords:{lat:53.4798473, lng:22.4272448}, iconImage:'http://nieodlegla.pl/files/pin.svg', });
                function addMarker_w53(props) {var marker = new google.maps.Marker({ position:props.coords, map:map_wyczyn53, }); if(props.iconImage){marker.setIcon(props.iconImage);}};
                //----------------------------------------------------------------------------------------------------------------------------------------------------------------------------
</v>
      </c>
      <c r="CK55" s="2" t="str">
        <f t="shared" si="39"/>
        <v>{
    *@*displayName*@*: *@*#wyczyn53*@*,
    *@*title*@*: *@*Spłyń Biebrzą… tratwą*@*,
    *@*contestants*@*: ,
    *@*lat*@*: 53.4798473,
    *@*lng*@*: 22.4272448,
    *@*description*@*: *@*</v>
      </c>
      <c r="CL55" s="2" t="str">
        <f t="shared" si="40"/>
        <v>*@*,
    *@*author*@*: *@*Marcin*@*
  },</v>
      </c>
      <c r="CM55" s="11" t="str">
        <f t="shared" si="41"/>
        <v>{
    *@*displayName*@*: *@*#wyczyn53*@*,
    *@*title*@*: *@*Spłyń Biebrzą… tratwą*@*,
    *@*contestants*@*: ,
    *@*lat*@*: 53.4798473,
    *@*lng*@*: 22.4272448,
    *@*description*@*: *@*Kajakiem można pływać wszędzie, ale tylko Biebrza daje możliwość samodzielnego spłynięcia tratwą. Podobno daje to dużo satysfakcji oraz szansę obcowania z przyrodą bez żadnych ograniczeń.
Uwaga spływasz na własne ryzyko!
*@*,
    *@*author*@*: *@*Marcin*@*
  },</v>
      </c>
      <c r="CN55" s="21"/>
      <c r="CO55" s="21"/>
      <c r="CP55" s="21"/>
      <c r="CQ55" s="21"/>
      <c r="CR55" s="21"/>
      <c r="CS55" s="21"/>
      <c r="CT55" s="21"/>
      <c r="CU55" s="21"/>
      <c r="CV55" s="21"/>
      <c r="CW55" s="21"/>
      <c r="CX55" s="21"/>
      <c r="CY55" s="21"/>
      <c r="CZ55" s="21"/>
      <c r="DA55" s="21"/>
      <c r="DB55" s="21"/>
      <c r="DC55" s="21"/>
      <c r="DD55" s="21"/>
      <c r="DE55" s="21"/>
      <c r="DF55" s="21"/>
      <c r="DG55" s="21"/>
      <c r="DH55" s="21"/>
      <c r="DI55" s="21"/>
      <c r="DJ55" s="21"/>
      <c r="DK55" s="21"/>
      <c r="DL55" s="21"/>
      <c r="DM55" s="21"/>
      <c r="DN55" s="21"/>
      <c r="DO55" s="21"/>
      <c r="DP55" s="21"/>
      <c r="DQ55" s="21"/>
      <c r="DR55" s="21"/>
      <c r="DS55" s="21"/>
      <c r="DT55" s="21"/>
      <c r="DU55" s="21"/>
      <c r="DV55" s="21"/>
      <c r="DW55" s="21"/>
      <c r="DX55" s="21"/>
      <c r="DY55" s="21"/>
      <c r="DZ55" s="21"/>
      <c r="EA55" s="21"/>
    </row>
    <row r="56" spans="1:131" customFormat="1" ht="54" customHeight="1" thickBot="1" x14ac:dyDescent="0.3">
      <c r="A56" s="34">
        <v>54</v>
      </c>
      <c r="B56" s="75" t="s">
        <v>197</v>
      </c>
      <c r="C56" t="s">
        <v>200</v>
      </c>
      <c r="D56" t="s">
        <v>201</v>
      </c>
      <c r="E56" s="76" t="s">
        <v>202</v>
      </c>
      <c r="F56" s="76"/>
      <c r="G56" s="2" t="s">
        <v>381</v>
      </c>
      <c r="H56" s="2" t="s">
        <v>380</v>
      </c>
      <c r="I56" s="52" t="s">
        <v>7</v>
      </c>
      <c r="J56" s="53">
        <f t="shared" si="242"/>
        <v>54</v>
      </c>
      <c r="K56" s="54" t="s">
        <v>9</v>
      </c>
      <c r="L56" s="55">
        <f t="shared" si="243"/>
        <v>54</v>
      </c>
      <c r="M56" s="56" t="s">
        <v>10</v>
      </c>
      <c r="N56" s="53">
        <f t="shared" si="244"/>
        <v>54</v>
      </c>
      <c r="O56" s="54" t="s">
        <v>11</v>
      </c>
      <c r="P56" s="53" t="str">
        <f t="shared" si="245"/>
        <v>Pogłaszcz wieprza</v>
      </c>
      <c r="Q56" s="56" t="s">
        <v>48</v>
      </c>
      <c r="R56" s="54" t="s">
        <v>37</v>
      </c>
      <c r="S56" s="55">
        <f t="shared" si="246"/>
        <v>54</v>
      </c>
      <c r="T56" s="56" t="s">
        <v>38</v>
      </c>
      <c r="U56" s="53">
        <f t="shared" si="247"/>
        <v>54</v>
      </c>
      <c r="V56" s="54" t="s">
        <v>12</v>
      </c>
      <c r="W56" s="53">
        <f t="shared" si="248"/>
        <v>54</v>
      </c>
      <c r="X56" s="54" t="s">
        <v>13</v>
      </c>
      <c r="Y56" s="53" t="str">
        <f t="shared" si="249"/>
        <v>Pogłaszcz wieprza</v>
      </c>
      <c r="Z56" s="54" t="s">
        <v>49</v>
      </c>
      <c r="AA56" s="53" t="str">
        <f t="shared" si="250"/>
        <v>U źródła rzeki Wieprz, we wsi Wieprzów (gm. Tarnawatka) znajduje się pomnik wieprza. Według legendy niesforne zwierzę, które uciekło z zagrody kmiecia ryło tam w ziemi, aż z dołu który powstał wytrysnęła woda.</v>
      </c>
      <c r="AB56" s="54" t="s">
        <v>14</v>
      </c>
      <c r="AC56" s="53">
        <f t="shared" si="251"/>
        <v>54</v>
      </c>
      <c r="AD56" s="54" t="s">
        <v>308</v>
      </c>
      <c r="AE56" s="53">
        <f t="shared" si="252"/>
        <v>54</v>
      </c>
      <c r="AF56" s="54" t="s">
        <v>15</v>
      </c>
      <c r="AG56" s="53">
        <f t="shared" si="253"/>
        <v>54</v>
      </c>
      <c r="AH56" s="57" t="s">
        <v>8</v>
      </c>
      <c r="AI56" s="78" t="str">
        <f t="shared" si="254"/>
        <v>&lt;!---WYCZYN_54_main--&gt;                    
                    &lt;div class=*@*feat-box*@* id=*@*wyczyn54*@* &gt;
                        &lt;p class=*@*feat-number*@*&gt;#wyczyn54&lt;/p&gt;
                        &lt;h3 class=*@*feat-title*@*&gt;Pogłaszcz wieprza&lt;/h3&gt;
                        &lt;p class=*@*feat-counter*@*&gt; 0 osób wzięło udział&lt;/p&gt;
                    &lt;/div&gt;
    &lt;!--feat pop-up code-----WYCZYN_54_---------------------------------------------------------------------------------&gt;
                    &lt;div class=*@*feat-content*@* id=*@*wyczyn54_content*@*&gt;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class=*@*feat-number*@*&gt;#wyczyn54&lt;/p&gt;
                                &lt;h2 class=*@*feat-title*@*&gt;Pogłaszcz wieprza&lt;/h2&gt;
                                &lt;p class=*@*feat-counter*@*&gt; 0 osób wzięło udział&lt;/p&gt;
                                &lt;p class=*@*feat-description*@*&gt;U źródła rzeki Wieprz, we wsi Wieprzów (gm. Tarnawatka) znajduje się pomnik wieprza. Według legendy niesforne zwierzę, które uciekło z zagrody kmiecia ryło tam w ziemi, aż z dołu który powstał wytrysnęła woda.&lt;/p&gt;
                            &lt;/div&gt;
                            &lt;div class=*@*feat-map-block*@*&gt;
                                &lt;div id=*@*map_wyczyn54*@*&gt;&lt;/div&gt;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WYCZYN_54_main--&gt;</v>
      </c>
      <c r="AJ56" s="58" t="str">
        <f t="shared" si="255"/>
        <v xml:space="preserve">                    
    &lt;!--feat pop-up code-----WYCZYN_54_---------------------------------------------------------------------------------&gt;
                    &lt;div class=*@*feat-content*@* id=*@*wyczyn54_content*@*&gt;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class=*@*feat-number*@*&gt;#wyczyn54&lt;/p&gt;
                                &lt;h2 class=*@*feat-title*@*&gt;Pogłaszcz wieprza&lt;/h2&gt;
                                &lt;p class=*@*feat-counter*@*&gt; 0 osób wzięło udział&lt;/p&gt;
                                &lt;p class=*@*feat-description*@*&gt;U źródła rzeki Wieprz, we wsi Wieprzów (gm. Tarnawatka) znajduje się pomnik wieprza. Według legendy niesforne zwierzę, które uciekło z zagrody kmiecia ryło tam w ziemi, aż z dołu który powstał wytrysnęła woda.&lt;/p&gt;
                            &lt;/div&gt;
                            &lt;div class=*@*feat-map-block*@*&gt;
                                &lt;div id=*@*map_wyczyn54*@*&gt;&lt;/div&gt;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WYCZYN_54_main--&gt;</v>
      </c>
      <c r="AK56" s="59" t="str">
        <f t="shared" si="256"/>
        <v>#wyczyn54_content,</v>
      </c>
      <c r="AL56" s="59" t="str">
        <f t="shared" si="257"/>
        <v>#map_wyczyn54,</v>
      </c>
      <c r="AM56" s="54" t="s">
        <v>17</v>
      </c>
      <c r="AN56" s="53" t="str">
        <f t="shared" si="258"/>
        <v>54'</v>
      </c>
      <c r="AO56" s="60" t="s">
        <v>18</v>
      </c>
      <c r="AP56" s="53">
        <f t="shared" si="259"/>
        <v>54</v>
      </c>
      <c r="AQ56" s="54" t="s">
        <v>19</v>
      </c>
      <c r="AR56" s="53">
        <f t="shared" si="260"/>
        <v>54</v>
      </c>
      <c r="AS56" s="54" t="s">
        <v>20</v>
      </c>
      <c r="AT56" s="53">
        <f t="shared" si="261"/>
        <v>54</v>
      </c>
      <c r="AU56" s="54" t="s">
        <v>21</v>
      </c>
      <c r="AV56" s="58" t="str">
        <f t="shared" si="262"/>
        <v xml:space="preserve">    $('#wyczyn54').click(function() {
        document.querySelector('.bg-modal').style.display = 'block';
        document.querySelector('#wyczyn54_content').style.display = 'block';
        document.querySelector('#wyczyn54_content').style.position = 'fixed';
    });
    /*Closing the pop-up with feat-description*/
        $('.popup-close-arrow').click(function() {
        document.querySelector('.bg-modal').style.display = 'none';
        document.querySelector('#wyczyn54_content').style.display = 'none';
    });</v>
      </c>
      <c r="AW56" s="54" t="s">
        <v>32</v>
      </c>
      <c r="AX56" s="61">
        <f t="shared" si="263"/>
        <v>54</v>
      </c>
      <c r="AY56" s="54" t="s">
        <v>24</v>
      </c>
      <c r="AZ56" s="61">
        <f t="shared" si="264"/>
        <v>54</v>
      </c>
      <c r="BA56" s="57" t="s">
        <v>25</v>
      </c>
      <c r="BB56" s="61" t="str">
        <f t="shared" si="265"/>
        <v>50.4977328</v>
      </c>
      <c r="BC56" s="57" t="s">
        <v>26</v>
      </c>
      <c r="BD56" s="61" t="str">
        <f t="shared" si="266"/>
        <v>23.4357954</v>
      </c>
      <c r="BE56" s="2" t="s">
        <v>182</v>
      </c>
      <c r="BF56" s="61">
        <f t="shared" si="267"/>
        <v>54</v>
      </c>
      <c r="BG56" s="54" t="s">
        <v>27</v>
      </c>
      <c r="BH56" s="61">
        <f t="shared" si="268"/>
        <v>54</v>
      </c>
      <c r="BI56" s="57" t="s">
        <v>28</v>
      </c>
      <c r="BJ56" s="61">
        <f t="shared" si="269"/>
        <v>54</v>
      </c>
      <c r="BK56" s="54" t="s">
        <v>29</v>
      </c>
      <c r="BL56" s="61">
        <f t="shared" si="270"/>
        <v>54</v>
      </c>
      <c r="BM56" s="54" t="s">
        <v>50</v>
      </c>
      <c r="BN56" s="54" t="str">
        <f t="shared" si="271"/>
        <v>50.4977328</v>
      </c>
      <c r="BO56" s="54" t="s">
        <v>26</v>
      </c>
      <c r="BP56" s="54" t="str">
        <f t="shared" si="272"/>
        <v>23.4357954</v>
      </c>
      <c r="BQ56" s="2" t="s">
        <v>181</v>
      </c>
      <c r="BR56" s="61">
        <f t="shared" si="273"/>
        <v>54</v>
      </c>
      <c r="BS56" s="57" t="s">
        <v>30</v>
      </c>
      <c r="BT56" s="61">
        <f t="shared" si="274"/>
        <v>54</v>
      </c>
      <c r="BU56" s="54" t="s">
        <v>31</v>
      </c>
      <c r="BV56" s="61"/>
      <c r="BW56" s="57"/>
      <c r="BX56" s="61"/>
      <c r="BY56" s="57"/>
      <c r="BZ56" s="58" t="str">
        <f t="shared" si="275"/>
        <v xml:space="preserve">//----------------------------------------------------------------------------------------------------------------------------------------------------------------------------
                //Markers for WYCZYN_54
                //marker for main page
                addMarker_w54_main({coords:{lat:50.4977328, lng:23.4357954}, iconImage:'http://nieodlegla.pl/files/marker.svg', });
                function addMarker_w54_main(props) {var marker = new google.maps.Marker({ position:props.coords, map:map, }); if(props.iconImage){marker.setIcon(props.iconImage);}
                                                  google.maps.event.addListener(marker, "click", function() { document.querySelector('.bg-modal').style.display = 'block';         document.querySelector('#wyczyn54_content').style.display = 'block'; document.querySelector('#wyczyn54_content').style.position = 'fixed';});
                                                  };
                //Marker for pop-up
                addMarker_w54({coords:{lat:50.4977328, lng:23.4357954}, iconImage:'http://nieodlegla.pl/files/pin.svg', });
                function addMarker_w54(props) {var marker = new google.maps.Marker({ position:props.coords, map:map_wyczyn54, }); if(props.iconImage){marker.setIcon(props.iconImage);}};
                //----------------------------------------------------------------------------------------------------------------------------------------------------------------------------
</v>
      </c>
      <c r="CA56" s="57" t="s">
        <v>33</v>
      </c>
      <c r="CB56" s="61">
        <f t="shared" si="276"/>
        <v>54</v>
      </c>
      <c r="CC56" s="57" t="s">
        <v>34</v>
      </c>
      <c r="CD56" s="61" t="str">
        <f t="shared" si="277"/>
        <v>54'</v>
      </c>
      <c r="CE56" s="57" t="s">
        <v>35</v>
      </c>
      <c r="CF56" s="58" t="str">
        <f t="shared" si="278"/>
        <v>var map_wyczyn54 = new google.maps.Map(document.getElementById('map_wyczyn54'), optionsFeatPopup);</v>
      </c>
      <c r="CG56" s="2" t="s">
        <v>32</v>
      </c>
      <c r="CH56" s="6">
        <f t="shared" si="279"/>
        <v>54</v>
      </c>
      <c r="CI56" s="2" t="s">
        <v>154</v>
      </c>
      <c r="CJ56" s="9" t="str">
        <f t="shared" si="280"/>
        <v xml:space="preserve">//----------------------------------------------------------------------------------------------------------------------------------------------------------------------------
                //Markers for WYCZYN_54                //Marker for pop-up
                addMarker_w54({coords:{lat:50.4977328, lng:23.4357954}, iconImage:'http://nieodlegla.pl/files/pin.svg', });
                function addMarker_w54(props) {var marker = new google.maps.Marker({ position:props.coords, map:map_wyczyn54, }); if(props.iconImage){marker.setIcon(props.iconImage);}};
                //----------------------------------------------------------------------------------------------------------------------------------------------------------------------------
</v>
      </c>
      <c r="CK56" s="2" t="str">
        <f t="shared" si="39"/>
        <v>{
    *@*displayName*@*: *@*#wyczyn54*@*,
    *@*title*@*: *@*Pogłaszcz wieprza*@*,
    *@*contestants*@*: ,
    *@*lat*@*: 50.4977328,
    *@*lng*@*: 23.4357954,
    *@*description*@*: *@*</v>
      </c>
      <c r="CL56" s="2" t="str">
        <f t="shared" si="40"/>
        <v>*@*,
    *@*author*@*: *@*Joanna*@*
  },</v>
      </c>
      <c r="CM56" s="11" t="str">
        <f t="shared" si="41"/>
        <v>{
    *@*displayName*@*: *@*#wyczyn54*@*,
    *@*title*@*: *@*Pogłaszcz wieprza*@*,
    *@*contestants*@*: ,
    *@*lat*@*: 50.4977328,
    *@*lng*@*: 23.4357954,
    *@*description*@*: *@*U źródła rzeki Wieprz, we wsi Wieprzów (gm. Tarnawatka) znajduje się pomnik wieprza. Według legendy niesforne zwierzę, które uciekło z zagrody kmiecia ryło tam w ziemi, aż z dołu który powstał wytrysnęła woda.*@*,
    *@*author*@*: *@*Joanna*@*
  },</v>
      </c>
      <c r="CN56" s="3"/>
      <c r="CO56" s="3"/>
      <c r="CP56" s="3"/>
      <c r="CQ56" s="3"/>
      <c r="CR56" s="3"/>
      <c r="CS56" s="3"/>
      <c r="CT56" s="3"/>
      <c r="CU56" s="3"/>
      <c r="CV56" s="3"/>
      <c r="CW56" s="3"/>
      <c r="CX56" s="3"/>
      <c r="CY56" s="3"/>
      <c r="CZ56" s="3"/>
      <c r="DA56" s="3"/>
      <c r="DB56" s="3"/>
      <c r="DC56" s="3"/>
      <c r="DD56" s="3"/>
      <c r="DE56" s="3"/>
      <c r="DF56" s="3"/>
      <c r="DG56" s="3"/>
      <c r="DH56" s="3"/>
      <c r="DI56" s="3"/>
      <c r="DJ56" s="3"/>
      <c r="DK56" s="3"/>
      <c r="DL56" s="3"/>
      <c r="DM56" s="3"/>
      <c r="DN56" s="3"/>
      <c r="DO56" s="3"/>
      <c r="DP56" s="3"/>
      <c r="DQ56" s="3"/>
      <c r="DR56" s="3"/>
      <c r="DS56" s="3"/>
      <c r="DT56" s="3"/>
      <c r="DU56" s="3"/>
      <c r="DV56" s="3"/>
      <c r="DW56" s="3"/>
      <c r="DX56" s="3"/>
      <c r="DY56" s="3"/>
      <c r="DZ56" s="3"/>
      <c r="EA56" s="3"/>
    </row>
    <row r="57" spans="1:131" customFormat="1" ht="54" customHeight="1" thickBot="1" x14ac:dyDescent="0.3">
      <c r="A57" s="34">
        <v>55</v>
      </c>
      <c r="B57" s="75" t="s">
        <v>205</v>
      </c>
      <c r="C57" t="s">
        <v>215</v>
      </c>
      <c r="D57" t="s">
        <v>216</v>
      </c>
      <c r="E57" s="76" t="s">
        <v>206</v>
      </c>
      <c r="F57" s="76"/>
      <c r="G57" s="2" t="s">
        <v>384</v>
      </c>
      <c r="H57" s="2" t="s">
        <v>383</v>
      </c>
      <c r="I57" s="52" t="s">
        <v>7</v>
      </c>
      <c r="J57" s="53">
        <f t="shared" ref="J57:J61" si="281">A57</f>
        <v>55</v>
      </c>
      <c r="K57" s="54" t="s">
        <v>9</v>
      </c>
      <c r="L57" s="55">
        <f t="shared" ref="L57:L61" si="282">A57</f>
        <v>55</v>
      </c>
      <c r="M57" s="56" t="s">
        <v>10</v>
      </c>
      <c r="N57" s="53">
        <f t="shared" ref="N57:N61" si="283">A57</f>
        <v>55</v>
      </c>
      <c r="O57" s="54" t="s">
        <v>11</v>
      </c>
      <c r="P57" s="53" t="str">
        <f t="shared" ref="P57:P61" si="284">E57</f>
        <v>Wejdź w buty świętego</v>
      </c>
      <c r="Q57" s="56" t="s">
        <v>48</v>
      </c>
      <c r="R57" s="54" t="s">
        <v>37</v>
      </c>
      <c r="S57" s="55">
        <f t="shared" ref="S57:S61" si="285">A57</f>
        <v>55</v>
      </c>
      <c r="T57" s="56" t="s">
        <v>38</v>
      </c>
      <c r="U57" s="53">
        <f t="shared" ref="U57:U61" si="286">A57</f>
        <v>55</v>
      </c>
      <c r="V57" s="54" t="s">
        <v>12</v>
      </c>
      <c r="W57" s="53">
        <f t="shared" ref="W57:W61" si="287">A57</f>
        <v>55</v>
      </c>
      <c r="X57" s="54" t="s">
        <v>13</v>
      </c>
      <c r="Y57" s="53" t="str">
        <f t="shared" ref="Y57:Y61" si="288">E57</f>
        <v>Wejdź w buty świętego</v>
      </c>
      <c r="Z57" s="54" t="s">
        <v>49</v>
      </c>
      <c r="AA57" s="53" t="str">
        <f t="shared" ref="AA57:AA61" si="289">G57</f>
        <v xml:space="preserve">W Polsce ponad dwa tysiące szkół, ulic, placów lub instytucji nosi imię Jana Pawła II. Daleko mu jeszcze do Adama Mickiewicza, który samych ulic ma pod swoim patronatem ponad tysiąc. Obydwu z nich płynęła niewątpliwie w żyłach krajoznawcza krew! Nic nie wiemy o ulubionych trasach wieszcza, za to Karol Wojtyła był niewątpliwie krajoznawcą z krwi i kości. Już jako papież wybrał się w maju 1983 roku na krótką wędrówkę czerwonym szlakiem ze schroniska PTTK w Dolinie Chochołowskiej w stronę Trydniowiańskiego Wierchu. Do celu nie dotarł, bo spóźniłby się na samolot, ale was nie obowiązuje sztywny papieski kalendarz, możecie więc przejść cały szlak Papieski w Dolinie Chochołowskiej i cieszyć się Tatrami tak długo, jak zechcecie. 
</v>
      </c>
      <c r="AB57" s="54" t="s">
        <v>14</v>
      </c>
      <c r="AC57" s="53">
        <f t="shared" ref="AC57:AC61" si="290">A57</f>
        <v>55</v>
      </c>
      <c r="AD57" s="54" t="s">
        <v>308</v>
      </c>
      <c r="AE57" s="53">
        <f t="shared" ref="AE57:AE61" si="291">A57</f>
        <v>55</v>
      </c>
      <c r="AF57" s="54" t="s">
        <v>15</v>
      </c>
      <c r="AG57" s="53">
        <f t="shared" ref="AG57:AG61" si="292">A57</f>
        <v>55</v>
      </c>
      <c r="AH57" s="57" t="s">
        <v>8</v>
      </c>
      <c r="AI57" s="74" t="str">
        <f t="shared" ref="AI57:AI61" si="293">CONCATENATE(I57,J57,K57,L57,M57,N57,O57,P57,Q57,R57,S57,T57,U57,V57,W57,X57,Y57,Z57,AA57,AB57,AC57,AD57,AE57,AF57,AG57,AH57)</f>
        <v>&lt;!---WYCZYN_55_main--&gt;                    
                    &lt;div class=*@*feat-box*@* id=*@*wyczyn55*@* &gt;
                        &lt;p class=*@*feat-number*@*&gt;#wyczyn55&lt;/p&gt;
                        &lt;h3 class=*@*feat-title*@*&gt;Wejdź w buty świętego&lt;/h3&gt;
                        &lt;p class=*@*feat-counter*@*&gt; 0 osób wzięło udział&lt;/p&gt;
                    &lt;/div&gt;
    &lt;!--feat pop-up code-----WYCZYN_55_---------------------------------------------------------------------------------&gt;
                    &lt;div class=*@*feat-content*@* id=*@*wyczyn55_content*@*&gt;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class=*@*feat-number*@*&gt;#wyczyn55&lt;/p&gt;
                                &lt;h2 class=*@*feat-title*@*&gt;Wejdź w buty świętego&lt;/h2&gt;
                                &lt;p class=*@*feat-counter*@*&gt; 0 osób wzięło udział&lt;/p&gt;
                                &lt;p class=*@*feat-description*@*&gt;W Polsce ponad dwa tysiące szkół, ulic, placów lub instytucji nosi imię Jana Pawła II. Daleko mu jeszcze do Adama Mickiewicza, który samych ulic ma pod swoim patronatem ponad tysiąc. Obydwu z nich płynęła niewątpliwie w żyłach krajoznawcza krew! Nic nie wiemy o ulubionych trasach wieszcza, za to Karol Wojtyła był niewątpliwie krajoznawcą z krwi i kości. Już jako papież wybrał się w maju 1983 roku na krótką wędrówkę czerwonym szlakiem ze schroniska PTTK w Dolinie Chochołowskiej w stronę Trydniowiańskiego Wierchu. Do celu nie dotarł, bo spóźniłby się na samolot, ale was nie obowiązuje sztywny papieski kalendarz, możecie więc przejść cały szlak Papieski w Dolinie Chochołowskiej i cieszyć się Tatrami tak długo, jak zechcecie. 
&lt;/p&gt;
                            &lt;/div&gt;
                            &lt;div class=*@*feat-map-block*@*&gt;
                                &lt;div id=*@*map_wyczyn55*@*&gt;&lt;/div&gt;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WYCZYN_55_main--&gt;</v>
      </c>
      <c r="AJ57" s="58" t="str">
        <f t="shared" ref="AJ57:AJ61" si="294">CONCATENATE(R57,S57,T57,U57,V57,W57,X57,Y57,Z57,AA57,AB57,AC57,AD57,AE57,AF57,AG57,AH57)</f>
        <v xml:space="preserve">                    
    &lt;!--feat pop-up code-----WYCZYN_55_---------------------------------------------------------------------------------&gt;
                    &lt;div class=*@*feat-content*@* id=*@*wyczyn55_content*@*&gt;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class=*@*feat-number*@*&gt;#wyczyn55&lt;/p&gt;
                                &lt;h2 class=*@*feat-title*@*&gt;Wejdź w buty świętego&lt;/h2&gt;
                                &lt;p class=*@*feat-counter*@*&gt; 0 osób wzięło udział&lt;/p&gt;
                                &lt;p class=*@*feat-description*@*&gt;W Polsce ponad dwa tysiące szkół, ulic, placów lub instytucji nosi imię Jana Pawła II. Daleko mu jeszcze do Adama Mickiewicza, który samych ulic ma pod swoim patronatem ponad tysiąc. Obydwu z nich płynęła niewątpliwie w żyłach krajoznawcza krew! Nic nie wiemy o ulubionych trasach wieszcza, za to Karol Wojtyła był niewątpliwie krajoznawcą z krwi i kości. Już jako papież wybrał się w maju 1983 roku na krótką wędrówkę czerwonym szlakiem ze schroniska PTTK w Dolinie Chochołowskiej w stronę Trydniowiańskiego Wierchu. Do celu nie dotarł, bo spóźniłby się na samolot, ale was nie obowiązuje sztywny papieski kalendarz, możecie więc przejść cały szlak Papieski w Dolinie Chochołowskiej i cieszyć się Tatrami tak długo, jak zechcecie. 
&lt;/p&gt;
                            &lt;/div&gt;
                            &lt;div class=*@*feat-map-block*@*&gt;
                                &lt;div id=*@*map_wyczyn55*@*&gt;&lt;/div&gt;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WYCZYN_55_main--&gt;</v>
      </c>
      <c r="AK57" s="59" t="str">
        <f t="shared" ref="AK57:AK61" si="295">"#wyczyn"&amp;A57&amp;"_content,"</f>
        <v>#wyczyn55_content,</v>
      </c>
      <c r="AL57" s="59" t="str">
        <f t="shared" ref="AL57:AL61" si="296">"#map_wyczyn"&amp;A57&amp;","</f>
        <v>#map_wyczyn55,</v>
      </c>
      <c r="AM57" s="54" t="s">
        <v>17</v>
      </c>
      <c r="AN57" s="53" t="str">
        <f t="shared" ref="AN57:AN61" si="297">A57&amp;"'"</f>
        <v>55'</v>
      </c>
      <c r="AO57" s="60" t="s">
        <v>18</v>
      </c>
      <c r="AP57" s="53">
        <f t="shared" ref="AP57:AP61" si="298">A57</f>
        <v>55</v>
      </c>
      <c r="AQ57" s="54" t="s">
        <v>19</v>
      </c>
      <c r="AR57" s="53">
        <f t="shared" ref="AR57:AR61" si="299">A57</f>
        <v>55</v>
      </c>
      <c r="AS57" s="54" t="s">
        <v>20</v>
      </c>
      <c r="AT57" s="53">
        <f t="shared" ref="AT57:AT61" si="300">A57</f>
        <v>55</v>
      </c>
      <c r="AU57" s="54" t="s">
        <v>21</v>
      </c>
      <c r="AV57" s="58" t="str">
        <f t="shared" ref="AV57:AV61" si="301">CONCATENATE(AM57,AN57,AO57,AP57,AQ57,AR57,AS57,AT57,AU57)</f>
        <v xml:space="preserve">    $('#wyczyn55').click(function() {
        document.querySelector('.bg-modal').style.display = 'block';
        document.querySelector('#wyczyn55_content').style.display = 'block';
        document.querySelector('#wyczyn55_content').style.position = 'fixed';
    });
    /*Closing the pop-up with feat-description*/
        $('.popup-close-arrow').click(function() {
        document.querySelector('.bg-modal').style.display = 'none';
        document.querySelector('#wyczyn55_content').style.display = 'none';
    });</v>
      </c>
      <c r="AW57" s="54" t="s">
        <v>32</v>
      </c>
      <c r="AX57" s="61">
        <f t="shared" ref="AX57:AX61" si="302">A57</f>
        <v>55</v>
      </c>
      <c r="AY57" s="54" t="s">
        <v>24</v>
      </c>
      <c r="AZ57" s="61">
        <f t="shared" ref="AZ57:AZ61" si="303">A57</f>
        <v>55</v>
      </c>
      <c r="BA57" s="57" t="s">
        <v>25</v>
      </c>
      <c r="BB57" s="61" t="str">
        <f t="shared" ref="BB57:BB61" si="304">C57</f>
        <v>49.2675053</v>
      </c>
      <c r="BC57" s="57" t="s">
        <v>26</v>
      </c>
      <c r="BD57" s="61" t="str">
        <f t="shared" ref="BD57:BD61" si="305">D57</f>
        <v>19.7754914</v>
      </c>
      <c r="BE57" s="2" t="s">
        <v>182</v>
      </c>
      <c r="BF57" s="61">
        <f t="shared" ref="BF57:BF61" si="306">A57</f>
        <v>55</v>
      </c>
      <c r="BG57" s="54" t="s">
        <v>27</v>
      </c>
      <c r="BH57" s="61">
        <f t="shared" ref="BH57:BH61" si="307">A57</f>
        <v>55</v>
      </c>
      <c r="BI57" s="57" t="s">
        <v>28</v>
      </c>
      <c r="BJ57" s="61">
        <f t="shared" ref="BJ57:BJ61" si="308">A57</f>
        <v>55</v>
      </c>
      <c r="BK57" s="54" t="s">
        <v>29</v>
      </c>
      <c r="BL57" s="61">
        <f t="shared" ref="BL57:BL61" si="309">A57</f>
        <v>55</v>
      </c>
      <c r="BM57" s="54" t="s">
        <v>50</v>
      </c>
      <c r="BN57" s="54" t="str">
        <f t="shared" ref="BN57:BN61" si="310">C57</f>
        <v>49.2675053</v>
      </c>
      <c r="BO57" s="54" t="s">
        <v>26</v>
      </c>
      <c r="BP57" s="54" t="str">
        <f t="shared" ref="BP57:BP61" si="311">D57</f>
        <v>19.7754914</v>
      </c>
      <c r="BQ57" s="2" t="s">
        <v>181</v>
      </c>
      <c r="BR57" s="61">
        <f t="shared" ref="BR57:BR61" si="312">A57</f>
        <v>55</v>
      </c>
      <c r="BS57" s="57" t="s">
        <v>30</v>
      </c>
      <c r="BT57" s="61">
        <f t="shared" ref="BT57:BT61" si="313">A57</f>
        <v>55</v>
      </c>
      <c r="BU57" s="54" t="s">
        <v>31</v>
      </c>
      <c r="BV57" s="61"/>
      <c r="BW57" s="57"/>
      <c r="BX57" s="61"/>
      <c r="BY57" s="57"/>
      <c r="BZ57" s="58" t="str">
        <f t="shared" ref="BZ57:BZ61" si="314">CONCATENATE(AW57,AX57,AY57,AZ57,BA57,BB57,BC57,BD57,BE57,BF57,BG57,BH57,BI57,BJ57,BK57,BL57,BM57,BN57,BO57,BP57,BQ57,BR57,BS57,BT57,BU57)</f>
        <v xml:space="preserve">//----------------------------------------------------------------------------------------------------------------------------------------------------------------------------
                //Markers for WYCZYN_55
                //marker for main page
                addMarker_w55_main({coords:{lat:49.2675053, lng:19.7754914}, iconImage:'http://nieodlegla.pl/files/marker.svg', });
                function addMarker_w55_main(props) {var marker = new google.maps.Marker({ position:props.coords, map:map, }); if(props.iconImage){marker.setIcon(props.iconImage);}
                                                  google.maps.event.addListener(marker, "click", function() { document.querySelector('.bg-modal').style.display = 'block';         document.querySelector('#wyczyn55_content').style.display = 'block'; document.querySelector('#wyczyn55_content').style.position = 'fixed';});
                                                  };
                //Marker for pop-up
                addMarker_w55({coords:{lat:49.2675053, lng:19.7754914}, iconImage:'http://nieodlegla.pl/files/pin.svg', });
                function addMarker_w55(props) {var marker = new google.maps.Marker({ position:props.coords, map:map_wyczyn55, }); if(props.iconImage){marker.setIcon(props.iconImage);}};
                //----------------------------------------------------------------------------------------------------------------------------------------------------------------------------
</v>
      </c>
      <c r="CA57" s="57" t="s">
        <v>33</v>
      </c>
      <c r="CB57" s="61">
        <f t="shared" ref="CB57:CB61" si="315">A57</f>
        <v>55</v>
      </c>
      <c r="CC57" s="57" t="s">
        <v>34</v>
      </c>
      <c r="CD57" s="61" t="str">
        <f t="shared" ref="CD57:CD61" si="316">A57&amp;"'"</f>
        <v>55'</v>
      </c>
      <c r="CE57" s="57" t="s">
        <v>35</v>
      </c>
      <c r="CF57" s="58" t="str">
        <f t="shared" ref="CF57:CF61" si="317">CONCATENATE(CA57,CB57,CC57,CD57,CE57,)</f>
        <v>var map_wyczyn55 = new google.maps.Map(document.getElementById('map_wyczyn55'), optionsFeatPopup);</v>
      </c>
      <c r="CG57" s="2" t="s">
        <v>32</v>
      </c>
      <c r="CH57" s="6">
        <f t="shared" ref="CH57:CH61" si="318">A57</f>
        <v>55</v>
      </c>
      <c r="CI57" s="2" t="s">
        <v>154</v>
      </c>
      <c r="CJ57" s="9" t="str">
        <f t="shared" ref="CJ57:CJ61" si="319">CONCATENATE(CG57,CH57,CI57,BL57,BM57,BN57,BO57,BP57,BQ57,BR57,BS57,BT57,BU57)</f>
        <v xml:space="preserve">//----------------------------------------------------------------------------------------------------------------------------------------------------------------------------
                //Markers for WYCZYN_55                //Marker for pop-up
                addMarker_w55({coords:{lat:49.2675053, lng:19.7754914}, iconImage:'http://nieodlegla.pl/files/pin.svg', });
                function addMarker_w55(props) {var marker = new google.maps.Marker({ position:props.coords, map:map_wyczyn55, }); if(props.iconImage){marker.setIcon(props.iconImage);}};
                //----------------------------------------------------------------------------------------------------------------------------------------------------------------------------
</v>
      </c>
      <c r="CK57" s="2" t="str">
        <f t="shared" si="39"/>
        <v>{
    *@*displayName*@*: *@*#wyczyn55*@*,
    *@*title*@*: *@*Wejdź w buty świętego*@*,
    *@*contestants*@*: ,
    *@*lat*@*: 49.2675053,
    *@*lng*@*: 19.7754914,
    *@*description*@*: *@*</v>
      </c>
      <c r="CL57" s="2" t="str">
        <f t="shared" si="40"/>
        <v>*@*,
    *@*author*@*: *@*Adam*@*
  },</v>
      </c>
      <c r="CM57" s="11" t="str">
        <f t="shared" si="41"/>
        <v>{
    *@*displayName*@*: *@*#wyczyn55*@*,
    *@*title*@*: *@*Wejdź w buty świętego*@*,
    *@*contestants*@*: ,
    *@*lat*@*: 49.2675053,
    *@*lng*@*: 19.7754914,
    *@*description*@*: *@*W Polsce ponad dwa tysiące szkół, ulic, placów lub instytucji nosi imię Jana Pawła II. Daleko mu jeszcze do Adama Mickiewicza, który samych ulic ma pod swoim patronatem ponad tysiąc. Obydwu z nich płynęła niewątpliwie w żyłach krajoznawcza krew! Nic nie wiemy o ulubionych trasach wieszcza, za to Karol Wojtyła był niewątpliwie krajoznawcą z krwi i kości. Już jako papież wybrał się w maju 1983 roku na krótką wędrówkę czerwonym szlakiem ze schroniska PTTK w Dolinie Chochołowskiej w stronę Trydniowiańskiego Wierchu. Do celu nie dotarł, bo spóźniłby się na samolot, ale was nie obowiązuje sztywny papieski kalendarz, możecie więc przejść cały szlak Papieski w Dolinie Chochołowskiej i cieszyć się Tatrami tak długo, jak zechcecie. 
*@*,
    *@*author*@*: *@*Adam*@*
  },</v>
      </c>
      <c r="CN57" s="3"/>
      <c r="CO57" s="3"/>
      <c r="CP57" s="3"/>
      <c r="CQ57" s="3"/>
      <c r="CR57" s="3"/>
      <c r="CS57" s="3"/>
      <c r="CT57" s="3"/>
      <c r="CU57" s="3"/>
      <c r="CV57" s="3"/>
      <c r="CW57" s="3"/>
      <c r="CX57" s="3"/>
      <c r="CY57" s="3"/>
      <c r="CZ57" s="3"/>
      <c r="DA57" s="3"/>
      <c r="DB57" s="3"/>
      <c r="DC57" s="3"/>
      <c r="DD57" s="3"/>
      <c r="DE57" s="3"/>
      <c r="DF57" s="3"/>
      <c r="DG57" s="3"/>
      <c r="DH57" s="3"/>
      <c r="DI57" s="3"/>
      <c r="DJ57" s="3"/>
      <c r="DK57" s="3"/>
      <c r="DL57" s="3"/>
      <c r="DM57" s="3"/>
      <c r="DN57" s="3"/>
      <c r="DO57" s="3"/>
      <c r="DP57" s="3"/>
      <c r="DQ57" s="3"/>
    </row>
    <row r="58" spans="1:131" customFormat="1" ht="54" customHeight="1" thickBot="1" x14ac:dyDescent="0.3">
      <c r="A58" s="34">
        <v>56</v>
      </c>
      <c r="B58" s="75" t="s">
        <v>207</v>
      </c>
      <c r="C58" t="s">
        <v>217</v>
      </c>
      <c r="D58" t="s">
        <v>218</v>
      </c>
      <c r="E58" s="76" t="s">
        <v>208</v>
      </c>
      <c r="F58" s="76"/>
      <c r="G58" s="2" t="s">
        <v>386</v>
      </c>
      <c r="H58" s="2" t="s">
        <v>385</v>
      </c>
      <c r="I58" s="52" t="s">
        <v>7</v>
      </c>
      <c r="J58" s="53">
        <f t="shared" si="281"/>
        <v>56</v>
      </c>
      <c r="K58" s="54" t="s">
        <v>9</v>
      </c>
      <c r="L58" s="55">
        <f t="shared" si="282"/>
        <v>56</v>
      </c>
      <c r="M58" s="56" t="s">
        <v>10</v>
      </c>
      <c r="N58" s="53">
        <f t="shared" si="283"/>
        <v>56</v>
      </c>
      <c r="O58" s="54" t="s">
        <v>11</v>
      </c>
      <c r="P58" s="53" t="str">
        <f t="shared" si="284"/>
        <v>W dół Ner - w górę reN</v>
      </c>
      <c r="Q58" s="56" t="s">
        <v>48</v>
      </c>
      <c r="R58" s="54" t="s">
        <v>37</v>
      </c>
      <c r="S58" s="55">
        <f t="shared" si="285"/>
        <v>56</v>
      </c>
      <c r="T58" s="56" t="s">
        <v>38</v>
      </c>
      <c r="U58" s="53">
        <f t="shared" si="286"/>
        <v>56</v>
      </c>
      <c r="V58" s="54" t="s">
        <v>12</v>
      </c>
      <c r="W58" s="53">
        <f t="shared" si="287"/>
        <v>56</v>
      </c>
      <c r="X58" s="54" t="s">
        <v>13</v>
      </c>
      <c r="Y58" s="53" t="str">
        <f t="shared" si="288"/>
        <v>W dół Ner - w górę reN</v>
      </c>
      <c r="Z58" s="54" t="s">
        <v>49</v>
      </c>
      <c r="AA58" s="53" t="str">
        <f t="shared" si="289"/>
        <v xml:space="preserve">Jednodniowy spływ i podpływ rzeką Ner.
Kiedy płyniesz w górę to rzeką Ner, a kiedy w górę - rzeką reN. Ner znajduje się w środkowej Polsce, na Wysoczyźnie Łaskiej i w Kotlinie Kolskie. Jest  prawym dopływ środkowej Warty.
</v>
      </c>
      <c r="AB58" s="54" t="s">
        <v>14</v>
      </c>
      <c r="AC58" s="53">
        <f t="shared" si="290"/>
        <v>56</v>
      </c>
      <c r="AD58" s="54" t="s">
        <v>308</v>
      </c>
      <c r="AE58" s="53">
        <f t="shared" si="291"/>
        <v>56</v>
      </c>
      <c r="AF58" s="54" t="s">
        <v>15</v>
      </c>
      <c r="AG58" s="53">
        <f t="shared" si="292"/>
        <v>56</v>
      </c>
      <c r="AH58" s="57" t="s">
        <v>8</v>
      </c>
      <c r="AI58" s="74" t="str">
        <f t="shared" si="293"/>
        <v>&lt;!---WYCZYN_56_main--&gt;                    
                    &lt;div class=*@*feat-box*@* id=*@*wyczyn56*@* &gt;
                        &lt;p class=*@*feat-number*@*&gt;#wyczyn56&lt;/p&gt;
                        &lt;h3 class=*@*feat-title*@*&gt;W dół Ner - w górę reN&lt;/h3&gt;
                        &lt;p class=*@*feat-counter*@*&gt; 0 osób wzięło udział&lt;/p&gt;
                    &lt;/div&gt;
    &lt;!--feat pop-up code-----WYCZYN_56_---------------------------------------------------------------------------------&gt;
                    &lt;div class=*@*feat-content*@* id=*@*wyczyn56_content*@*&gt;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class=*@*feat-number*@*&gt;#wyczyn56&lt;/p&gt;
                                &lt;h2 class=*@*feat-title*@*&gt;W dół Ner - w górę reN&lt;/h2&gt;
                                &lt;p class=*@*feat-counter*@*&gt; 0 osób wzięło udział&lt;/p&gt;
                                &lt;p class=*@*feat-description*@*&gt;Jednodniowy spływ i podpływ rzeką Ner.
Kiedy płyniesz w górę to rzeką Ner, a kiedy w górę - rzeką reN. Ner znajduje się w środkowej Polsce, na Wysoczyźnie Łaskiej i w Kotlinie Kolskie. Jest  prawym dopływ środkowej Warty.
&lt;/p&gt;
                            &lt;/div&gt;
                            &lt;div class=*@*feat-map-block*@*&gt;
                                &lt;div id=*@*map_wyczyn56*@*&gt;&lt;/div&gt;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WYCZYN_56_main--&gt;</v>
      </c>
      <c r="AJ58" s="58" t="str">
        <f t="shared" si="294"/>
        <v xml:space="preserve">                    
    &lt;!--feat pop-up code-----WYCZYN_56_---------------------------------------------------------------------------------&gt;
                    &lt;div class=*@*feat-content*@* id=*@*wyczyn56_content*@*&gt;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class=*@*feat-number*@*&gt;#wyczyn56&lt;/p&gt;
                                &lt;h2 class=*@*feat-title*@*&gt;W dół Ner - w górę reN&lt;/h2&gt;
                                &lt;p class=*@*feat-counter*@*&gt; 0 osób wzięło udział&lt;/p&gt;
                                &lt;p class=*@*feat-description*@*&gt;Jednodniowy spływ i podpływ rzeką Ner.
Kiedy płyniesz w górę to rzeką Ner, a kiedy w górę - rzeką reN. Ner znajduje się w środkowej Polsce, na Wysoczyźnie Łaskiej i w Kotlinie Kolskie. Jest  prawym dopływ środkowej Warty.
&lt;/p&gt;
                            &lt;/div&gt;
                            &lt;div class=*@*feat-map-block*@*&gt;
                                &lt;div id=*@*map_wyczyn56*@*&gt;&lt;/div&gt;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WYCZYN_56_main--&gt;</v>
      </c>
      <c r="AK58" s="59" t="str">
        <f t="shared" si="295"/>
        <v>#wyczyn56_content,</v>
      </c>
      <c r="AL58" s="59" t="str">
        <f t="shared" si="296"/>
        <v>#map_wyczyn56,</v>
      </c>
      <c r="AM58" s="54" t="s">
        <v>17</v>
      </c>
      <c r="AN58" s="53" t="str">
        <f t="shared" si="297"/>
        <v>56'</v>
      </c>
      <c r="AO58" s="60" t="s">
        <v>18</v>
      </c>
      <c r="AP58" s="53">
        <f t="shared" si="298"/>
        <v>56</v>
      </c>
      <c r="AQ58" s="54" t="s">
        <v>19</v>
      </c>
      <c r="AR58" s="53">
        <f t="shared" si="299"/>
        <v>56</v>
      </c>
      <c r="AS58" s="54" t="s">
        <v>20</v>
      </c>
      <c r="AT58" s="53">
        <f t="shared" si="300"/>
        <v>56</v>
      </c>
      <c r="AU58" s="54" t="s">
        <v>21</v>
      </c>
      <c r="AV58" s="58" t="str">
        <f t="shared" si="301"/>
        <v xml:space="preserve">    $('#wyczyn56').click(function() {
        document.querySelector('.bg-modal').style.display = 'block';
        document.querySelector('#wyczyn56_content').style.display = 'block';
        document.querySelector('#wyczyn56_content').style.position = 'fixed';
    });
    /*Closing the pop-up with feat-description*/
        $('.popup-close-arrow').click(function() {
        document.querySelector('.bg-modal').style.display = 'none';
        document.querySelector('#wyczyn56_content').style.display = 'none';
    });</v>
      </c>
      <c r="AW58" s="54" t="s">
        <v>32</v>
      </c>
      <c r="AX58" s="61">
        <f t="shared" si="302"/>
        <v>56</v>
      </c>
      <c r="AY58" s="54" t="s">
        <v>24</v>
      </c>
      <c r="AZ58" s="61">
        <f t="shared" si="303"/>
        <v>56</v>
      </c>
      <c r="BA58" s="57" t="s">
        <v>25</v>
      </c>
      <c r="BB58" s="61" t="str">
        <f t="shared" si="304"/>
        <v>51.9187578</v>
      </c>
      <c r="BC58" s="57" t="s">
        <v>26</v>
      </c>
      <c r="BD58" s="61" t="str">
        <f t="shared" si="305"/>
        <v>18.7828993</v>
      </c>
      <c r="BE58" s="2" t="s">
        <v>182</v>
      </c>
      <c r="BF58" s="61">
        <f t="shared" si="306"/>
        <v>56</v>
      </c>
      <c r="BG58" s="54" t="s">
        <v>27</v>
      </c>
      <c r="BH58" s="61">
        <f t="shared" si="307"/>
        <v>56</v>
      </c>
      <c r="BI58" s="57" t="s">
        <v>28</v>
      </c>
      <c r="BJ58" s="61">
        <f t="shared" si="308"/>
        <v>56</v>
      </c>
      <c r="BK58" s="54" t="s">
        <v>29</v>
      </c>
      <c r="BL58" s="61">
        <f t="shared" si="309"/>
        <v>56</v>
      </c>
      <c r="BM58" s="54" t="s">
        <v>50</v>
      </c>
      <c r="BN58" s="54" t="str">
        <f t="shared" si="310"/>
        <v>51.9187578</v>
      </c>
      <c r="BO58" s="54" t="s">
        <v>26</v>
      </c>
      <c r="BP58" s="54" t="str">
        <f t="shared" si="311"/>
        <v>18.7828993</v>
      </c>
      <c r="BQ58" s="2" t="s">
        <v>181</v>
      </c>
      <c r="BR58" s="61">
        <f t="shared" si="312"/>
        <v>56</v>
      </c>
      <c r="BS58" s="57" t="s">
        <v>30</v>
      </c>
      <c r="BT58" s="61">
        <f t="shared" si="313"/>
        <v>56</v>
      </c>
      <c r="BU58" s="54" t="s">
        <v>31</v>
      </c>
      <c r="BV58" s="61"/>
      <c r="BW58" s="57"/>
      <c r="BX58" s="61"/>
      <c r="BY58" s="57"/>
      <c r="BZ58" s="58" t="str">
        <f t="shared" si="314"/>
        <v xml:space="preserve">//----------------------------------------------------------------------------------------------------------------------------------------------------------------------------
                //Markers for WYCZYN_56
                //marker for main page
                addMarker_w56_main({coords:{lat:51.9187578, lng:18.7828993}, iconImage:'http://nieodlegla.pl/files/marker.svg', });
                function addMarker_w56_main(props) {var marker = new google.maps.Marker({ position:props.coords, map:map, }); if(props.iconImage){marker.setIcon(props.iconImage);}
                                                  google.maps.event.addListener(marker, "click", function() { document.querySelector('.bg-modal').style.display = 'block';         document.querySelector('#wyczyn56_content').style.display = 'block'; document.querySelector('#wyczyn56_content').style.position = 'fixed';});
                                                  };
                //Marker for pop-up
                addMarker_w56({coords:{lat:51.9187578, lng:18.7828993}, iconImage:'http://nieodlegla.pl/files/pin.svg', });
                function addMarker_w56(props) {var marker = new google.maps.Marker({ position:props.coords, map:map_wyczyn56, }); if(props.iconImage){marker.setIcon(props.iconImage);}};
                //----------------------------------------------------------------------------------------------------------------------------------------------------------------------------
</v>
      </c>
      <c r="CA58" s="57" t="s">
        <v>33</v>
      </c>
      <c r="CB58" s="61">
        <f t="shared" si="315"/>
        <v>56</v>
      </c>
      <c r="CC58" s="57" t="s">
        <v>34</v>
      </c>
      <c r="CD58" s="61" t="str">
        <f t="shared" si="316"/>
        <v>56'</v>
      </c>
      <c r="CE58" s="57" t="s">
        <v>35</v>
      </c>
      <c r="CF58" s="58" t="str">
        <f t="shared" si="317"/>
        <v>var map_wyczyn56 = new google.maps.Map(document.getElementById('map_wyczyn56'), optionsFeatPopup);</v>
      </c>
      <c r="CG58" s="2" t="s">
        <v>32</v>
      </c>
      <c r="CH58" s="6">
        <f t="shared" si="318"/>
        <v>56</v>
      </c>
      <c r="CI58" s="2" t="s">
        <v>154</v>
      </c>
      <c r="CJ58" s="9" t="str">
        <f t="shared" si="319"/>
        <v xml:space="preserve">//----------------------------------------------------------------------------------------------------------------------------------------------------------------------------
                //Markers for WYCZYN_56                //Marker for pop-up
                addMarker_w56({coords:{lat:51.9187578, lng:18.7828993}, iconImage:'http://nieodlegla.pl/files/pin.svg', });
                function addMarker_w56(props) {var marker = new google.maps.Marker({ position:props.coords, map:map_wyczyn56, }); if(props.iconImage){marker.setIcon(props.iconImage);}};
                //----------------------------------------------------------------------------------------------------------------------------------------------------------------------------
</v>
      </c>
      <c r="CK58" s="2" t="str">
        <f t="shared" si="39"/>
        <v>{
    *@*displayName*@*: *@*#wyczyn56*@*,
    *@*title*@*: *@*W dół Ner - w górę reN*@*,
    *@*contestants*@*: ,
    *@*lat*@*: 51.9187578,
    *@*lng*@*: 18.7828993,
    *@*description*@*: *@*</v>
      </c>
      <c r="CL58" s="2" t="str">
        <f t="shared" si="40"/>
        <v>*@*,
    *@*author*@*: *@*Misiak*@*
  },</v>
      </c>
      <c r="CM58" s="11" t="str">
        <f t="shared" si="41"/>
        <v>{
    *@*displayName*@*: *@*#wyczyn56*@*,
    *@*title*@*: *@*W dół Ner - w górę reN*@*,
    *@*contestants*@*: ,
    *@*lat*@*: 51.9187578,
    *@*lng*@*: 18.7828993,
    *@*description*@*: *@*Jednodniowy spływ i podpływ rzeką Ner.
Kiedy płyniesz w górę to rzeką Ner, a kiedy w górę - rzeką reN. Ner znajduje się w środkowej Polsce, na Wysoczyźnie Łaskiej i w Kotlinie Kolskie. Jest  prawym dopływ środkowej Warty.
*@*,
    *@*author*@*: *@*Misiak*@*
  },</v>
      </c>
      <c r="CN58" s="3"/>
      <c r="CO58" s="3"/>
      <c r="CP58" s="3"/>
      <c r="CQ58" s="3"/>
      <c r="CR58" s="3"/>
      <c r="CS58" s="3"/>
      <c r="CT58" s="3"/>
      <c r="CU58" s="3"/>
      <c r="CV58" s="3"/>
      <c r="CW58" s="3"/>
      <c r="CX58" s="3"/>
      <c r="CY58" s="3"/>
      <c r="CZ58" s="3"/>
      <c r="DA58" s="3"/>
      <c r="DB58" s="3"/>
      <c r="DC58" s="3"/>
      <c r="DD58" s="3"/>
      <c r="DE58" s="3"/>
      <c r="DF58" s="3"/>
      <c r="DG58" s="3"/>
      <c r="DH58" s="3"/>
      <c r="DI58" s="3"/>
      <c r="DJ58" s="3"/>
      <c r="DK58" s="3"/>
      <c r="DL58" s="3"/>
      <c r="DM58" s="3"/>
      <c r="DN58" s="3"/>
      <c r="DO58" s="3"/>
      <c r="DP58" s="3"/>
      <c r="DQ58" s="3"/>
    </row>
    <row r="59" spans="1:131" ht="54" customHeight="1" thickBot="1" x14ac:dyDescent="0.3">
      <c r="A59" s="34">
        <v>57</v>
      </c>
      <c r="B59" s="75" t="s">
        <v>209</v>
      </c>
      <c r="C59" s="3" t="s">
        <v>219</v>
      </c>
      <c r="D59" s="3" t="s">
        <v>220</v>
      </c>
      <c r="E59" s="76" t="s">
        <v>450</v>
      </c>
      <c r="F59" s="76"/>
      <c r="G59" s="2" t="s">
        <v>388</v>
      </c>
      <c r="H59" s="2" t="s">
        <v>387</v>
      </c>
      <c r="I59" s="52" t="s">
        <v>7</v>
      </c>
      <c r="J59" s="53">
        <f t="shared" si="281"/>
        <v>57</v>
      </c>
      <c r="K59" s="54" t="s">
        <v>9</v>
      </c>
      <c r="L59" s="55">
        <f t="shared" si="282"/>
        <v>57</v>
      </c>
      <c r="M59" s="56" t="s">
        <v>10</v>
      </c>
      <c r="N59" s="53">
        <f t="shared" si="283"/>
        <v>57</v>
      </c>
      <c r="O59" s="54" t="s">
        <v>11</v>
      </c>
      <c r="P59" s="53" t="str">
        <f t="shared" si="284"/>
        <v>Odnajdź Stonehenge nad Wisłą czyli System Kopców Krakowskich</v>
      </c>
      <c r="Q59" s="56" t="s">
        <v>48</v>
      </c>
      <c r="R59" s="54" t="s">
        <v>37</v>
      </c>
      <c r="S59" s="55">
        <f t="shared" si="285"/>
        <v>57</v>
      </c>
      <c r="T59" s="56" t="s">
        <v>38</v>
      </c>
      <c r="U59" s="53">
        <f t="shared" si="286"/>
        <v>57</v>
      </c>
      <c r="V59" s="54" t="s">
        <v>12</v>
      </c>
      <c r="W59" s="53">
        <f t="shared" si="287"/>
        <v>57</v>
      </c>
      <c r="X59" s="54" t="s">
        <v>13</v>
      </c>
      <c r="Y59" s="53" t="str">
        <f t="shared" si="288"/>
        <v>Odnajdź Stonehenge nad Wisłą czyli System Kopców Krakowskich</v>
      </c>
      <c r="Z59" s="54" t="s">
        <v>49</v>
      </c>
      <c r="AA59" s="53" t="str">
        <f t="shared" si="289"/>
        <v xml:space="preserve">Miliony turystów zachwycają się piramidami w Egipcie i podziwiają geniusz budowniczych Stonehenge w Anglii; ale mało kto wie, że nasze, polskie, "nadwiślańskie piramidy" czyli monumentalne kopce z Krakowa i okolic również tworzą złożony system powiązań astronomicznych i geodezyjnych z czasów nim powstało nasze państwo i Kraków zbudowano. Ten nieznany obiekt nazywany jest Systemem Kopców Krakowskich, czyli Moundhenge ("Krąg kopców") i dowodzi istnienia na ziemi krakowskiej rozwiniętej kultury w czasach przedchrześcijańskich, która zakodowała w ustawieniu licznych kopców, kurhanów i miejsc kultu pogańskiego zaskakująco złożone zależności astronomiczne, geometryczne i geodezyjne. Dziś, większość z tych obiektów przestała istnieć, ale trzy najważniejsze - Wawel i kopce Krakusa oraz Wandy - są wciąż świadkami tej historii, pomagającymi odnaleźć lokalizację pozostałych węzłów tej tajemniczej sieci. Jesteś gotowy poszukać ich w terenie wraz z nami? Chętnie pomożemy przemierzając Kraków i okolice i opowiadając niezwykłą historię tego obiekt
</v>
      </c>
      <c r="AB59" s="54" t="s">
        <v>14</v>
      </c>
      <c r="AC59" s="53">
        <f t="shared" si="290"/>
        <v>57</v>
      </c>
      <c r="AD59" s="54" t="s">
        <v>308</v>
      </c>
      <c r="AE59" s="53">
        <f t="shared" si="291"/>
        <v>57</v>
      </c>
      <c r="AF59" s="54" t="s">
        <v>15</v>
      </c>
      <c r="AG59" s="53">
        <f t="shared" si="292"/>
        <v>57</v>
      </c>
      <c r="AH59" s="57" t="s">
        <v>8</v>
      </c>
      <c r="AI59" s="74" t="str">
        <f t="shared" si="293"/>
        <v>&lt;!---WYCZYN_57_main--&gt;                    
                    &lt;div class=*@*feat-box*@* id=*@*wyczyn57*@* &gt;
                        &lt;p class=*@*feat-number*@*&gt;#wyczyn57&lt;/p&gt;
                        &lt;h3 class=*@*feat-title*@*&gt;Odnajdź Stonehenge nad Wisłą czyli System Kopców Krakowskich&lt;/h3&gt;
                        &lt;p class=*@*feat-counter*@*&gt; 0 osób wzięło udział&lt;/p&gt;
                    &lt;/div&gt;
    &lt;!--feat pop-up code-----WYCZYN_57_---------------------------------------------------------------------------------&gt;
                    &lt;div class=*@*feat-content*@* id=*@*wyczyn57_content*@*&gt;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class=*@*feat-number*@*&gt;#wyczyn57&lt;/p&gt;
                                &lt;h2 class=*@*feat-title*@*&gt;Odnajdź Stonehenge nad Wisłą czyli System Kopców Krakowskich&lt;/h2&gt;
                                &lt;p class=*@*feat-counter*@*&gt; 0 osób wzięło udział&lt;/p&gt;
                                &lt;p class=*@*feat-description*@*&gt;Miliony turystów zachwycają się piramidami w Egipcie i podziwiają geniusz budowniczych Stonehenge w Anglii; ale mało kto wie, że nasze, polskie, "nadwiślańskie piramidy" czyli monumentalne kopce z Krakowa i okolic również tworzą złożony system powiązań astronomicznych i geodezyjnych z czasów nim powstało nasze państwo i Kraków zbudowano. Ten nieznany obiekt nazywany jest Systemem Kopców Krakowskich, czyli Moundhenge ("Krąg kopców") i dowodzi istnienia na ziemi krakowskiej rozwiniętej kultury w czasach przedchrześcijańskich, która zakodowała w ustawieniu licznych kopców, kurhanów i miejsc kultu pogańskiego zaskakująco złożone zależności astronomiczne, geometryczne i geodezyjne. Dziś, większość z tych obiektów przestała istnieć, ale trzy najważniejsze - Wawel i kopce Krakusa oraz Wandy - są wciąż świadkami tej historii, pomagającymi odnaleźć lokalizację pozostałych węzłów tej tajemniczej sieci. Jesteś gotowy poszukać ich w terenie wraz z nami? Chętnie pomożemy przemierzając Kraków i okolice i opowiadając niezwykłą historię tego obiekt
&lt;/p&gt;
                            &lt;/div&gt;
                            &lt;div class=*@*feat-map-block*@*&gt;
                                &lt;div id=*@*map_wyczyn57*@*&gt;&lt;/div&gt;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WYCZYN_57_main--&gt;</v>
      </c>
      <c r="AJ59" s="58" t="str">
        <f t="shared" si="294"/>
        <v xml:space="preserve">                    
    &lt;!--feat pop-up code-----WYCZYN_57_---------------------------------------------------------------------------------&gt;
                    &lt;div class=*@*feat-content*@* id=*@*wyczyn57_content*@*&gt;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class=*@*feat-number*@*&gt;#wyczyn57&lt;/p&gt;
                                &lt;h2 class=*@*feat-title*@*&gt;Odnajdź Stonehenge nad Wisłą czyli System Kopców Krakowskich&lt;/h2&gt;
                                &lt;p class=*@*feat-counter*@*&gt; 0 osób wzięło udział&lt;/p&gt;
                                &lt;p class=*@*feat-description*@*&gt;Miliony turystów zachwycają się piramidami w Egipcie i podziwiają geniusz budowniczych Stonehenge w Anglii; ale mało kto wie, że nasze, polskie, "nadwiślańskie piramidy" czyli monumentalne kopce z Krakowa i okolic również tworzą złożony system powiązań astronomicznych i geodezyjnych z czasów nim powstało nasze państwo i Kraków zbudowano. Ten nieznany obiekt nazywany jest Systemem Kopców Krakowskich, czyli Moundhenge ("Krąg kopców") i dowodzi istnienia na ziemi krakowskiej rozwiniętej kultury w czasach przedchrześcijańskich, która zakodowała w ustawieniu licznych kopców, kurhanów i miejsc kultu pogańskiego zaskakująco złożone zależności astronomiczne, geometryczne i geodezyjne. Dziś, większość z tych obiektów przestała istnieć, ale trzy najważniejsze - Wawel i kopce Krakusa oraz Wandy - są wciąż świadkami tej historii, pomagającymi odnaleźć lokalizację pozostałych węzłów tej tajemniczej sieci. Jesteś gotowy poszukać ich w terenie wraz z nami? Chętnie pomożemy przemierzając Kraków i okolice i opowiadając niezwykłą historię tego obiekt
&lt;/p&gt;
                            &lt;/div&gt;
                            &lt;div class=*@*feat-map-block*@*&gt;
                                &lt;div id=*@*map_wyczyn57*@*&gt;&lt;/div&gt;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WYCZYN_57_main--&gt;</v>
      </c>
      <c r="AK59" s="59" t="str">
        <f t="shared" si="295"/>
        <v>#wyczyn57_content,</v>
      </c>
      <c r="AL59" s="59" t="str">
        <f t="shared" si="296"/>
        <v>#map_wyczyn57,</v>
      </c>
      <c r="AM59" s="54" t="s">
        <v>17</v>
      </c>
      <c r="AN59" s="53" t="str">
        <f t="shared" si="297"/>
        <v>57'</v>
      </c>
      <c r="AO59" s="60" t="s">
        <v>18</v>
      </c>
      <c r="AP59" s="53">
        <f t="shared" si="298"/>
        <v>57</v>
      </c>
      <c r="AQ59" s="54" t="s">
        <v>19</v>
      </c>
      <c r="AR59" s="53">
        <f t="shared" si="299"/>
        <v>57</v>
      </c>
      <c r="AS59" s="54" t="s">
        <v>20</v>
      </c>
      <c r="AT59" s="53">
        <f t="shared" si="300"/>
        <v>57</v>
      </c>
      <c r="AU59" s="54" t="s">
        <v>21</v>
      </c>
      <c r="AV59" s="58" t="str">
        <f t="shared" si="301"/>
        <v xml:space="preserve">    $('#wyczyn57').click(function() {
        document.querySelector('.bg-modal').style.display = 'block';
        document.querySelector('#wyczyn57_content').style.display = 'block';
        document.querySelector('#wyczyn57_content').style.position = 'fixed';
    });
    /*Closing the pop-up with feat-description*/
        $('.popup-close-arrow').click(function() {
        document.querySelector('.bg-modal').style.display = 'none';
        document.querySelector('#wyczyn57_content').style.display = 'none';
    });</v>
      </c>
      <c r="AW59" s="54" t="s">
        <v>32</v>
      </c>
      <c r="AX59" s="61">
        <f t="shared" si="302"/>
        <v>57</v>
      </c>
      <c r="AY59" s="54" t="s">
        <v>24</v>
      </c>
      <c r="AZ59" s="61">
        <f t="shared" si="303"/>
        <v>57</v>
      </c>
      <c r="BA59" s="57" t="s">
        <v>25</v>
      </c>
      <c r="BB59" s="61" t="str">
        <f t="shared" si="304"/>
        <v>50.0540495</v>
      </c>
      <c r="BC59" s="57" t="s">
        <v>26</v>
      </c>
      <c r="BD59" s="61" t="str">
        <f t="shared" si="305"/>
        <v>19.9332236</v>
      </c>
      <c r="BE59" s="2" t="s">
        <v>182</v>
      </c>
      <c r="BF59" s="61">
        <f t="shared" si="306"/>
        <v>57</v>
      </c>
      <c r="BG59" s="54" t="s">
        <v>27</v>
      </c>
      <c r="BH59" s="61">
        <f t="shared" si="307"/>
        <v>57</v>
      </c>
      <c r="BI59" s="57" t="s">
        <v>28</v>
      </c>
      <c r="BJ59" s="61">
        <f t="shared" si="308"/>
        <v>57</v>
      </c>
      <c r="BK59" s="54" t="s">
        <v>29</v>
      </c>
      <c r="BL59" s="61">
        <f t="shared" si="309"/>
        <v>57</v>
      </c>
      <c r="BM59" s="54" t="s">
        <v>50</v>
      </c>
      <c r="BN59" s="54" t="str">
        <f t="shared" si="310"/>
        <v>50.0540495</v>
      </c>
      <c r="BO59" s="54" t="s">
        <v>26</v>
      </c>
      <c r="BP59" s="54" t="str">
        <f t="shared" si="311"/>
        <v>19.9332236</v>
      </c>
      <c r="BQ59" s="2" t="s">
        <v>181</v>
      </c>
      <c r="BR59" s="61">
        <f t="shared" si="312"/>
        <v>57</v>
      </c>
      <c r="BS59" s="57" t="s">
        <v>30</v>
      </c>
      <c r="BT59" s="61">
        <f t="shared" si="313"/>
        <v>57</v>
      </c>
      <c r="BU59" s="54" t="s">
        <v>31</v>
      </c>
      <c r="BV59" s="61"/>
      <c r="BW59" s="57"/>
      <c r="BX59" s="61"/>
      <c r="BY59" s="57"/>
      <c r="BZ59" s="58" t="str">
        <f t="shared" si="314"/>
        <v xml:space="preserve">//----------------------------------------------------------------------------------------------------------------------------------------------------------------------------
                //Markers for WYCZYN_57
                //marker for main page
                addMarker_w57_main({coords:{lat:50.0540495, lng:19.9332236}, iconImage:'http://nieodlegla.pl/files/marker.svg', });
                function addMarker_w57_main(props) {var marker = new google.maps.Marker({ position:props.coords, map:map, }); if(props.iconImage){marker.setIcon(props.iconImage);}
                                                  google.maps.event.addListener(marker, "click", function() { document.querySelector('.bg-modal').style.display = 'block';         document.querySelector('#wyczyn57_content').style.display = 'block'; document.querySelector('#wyczyn57_content').style.position = 'fixed';});
                                                  };
                //Marker for pop-up
                addMarker_w57({coords:{lat:50.0540495, lng:19.9332236}, iconImage:'http://nieodlegla.pl/files/pin.svg', });
                function addMarker_w57(props) {var marker = new google.maps.Marker({ position:props.coords, map:map_wyczyn57, }); if(props.iconImage){marker.setIcon(props.iconImage);}};
                //----------------------------------------------------------------------------------------------------------------------------------------------------------------------------
</v>
      </c>
      <c r="CA59" s="57" t="s">
        <v>33</v>
      </c>
      <c r="CB59" s="61">
        <f t="shared" si="315"/>
        <v>57</v>
      </c>
      <c r="CC59" s="57" t="s">
        <v>34</v>
      </c>
      <c r="CD59" s="61" t="str">
        <f t="shared" si="316"/>
        <v>57'</v>
      </c>
      <c r="CE59" s="57" t="s">
        <v>35</v>
      </c>
      <c r="CF59" s="58" t="str">
        <f t="shared" si="317"/>
        <v>var map_wyczyn57 = new google.maps.Map(document.getElementById('map_wyczyn57'), optionsFeatPopup);</v>
      </c>
      <c r="CG59" s="2" t="s">
        <v>32</v>
      </c>
      <c r="CH59" s="6">
        <f t="shared" si="318"/>
        <v>57</v>
      </c>
      <c r="CI59" s="2" t="s">
        <v>154</v>
      </c>
      <c r="CJ59" s="9" t="str">
        <f t="shared" si="319"/>
        <v xml:space="preserve">//----------------------------------------------------------------------------------------------------------------------------------------------------------------------------
                //Markers for WYCZYN_57                //Marker for pop-up
                addMarker_w57({coords:{lat:50.0540495, lng:19.9332236}, iconImage:'http://nieodlegla.pl/files/pin.svg', });
                function addMarker_w57(props) {var marker = new google.maps.Marker({ position:props.coords, map:map_wyczyn57, }); if(props.iconImage){marker.setIcon(props.iconImage);}};
                //----------------------------------------------------------------------------------------------------------------------------------------------------------------------------
</v>
      </c>
      <c r="CK59" s="2" t="str">
        <f t="shared" si="39"/>
        <v>{
    *@*displayName*@*: *@*#wyczyn57*@*,
    *@*title*@*: *@*Odnajdź Stonehenge nad Wisłą czyli System Kopców Krakowskich*@*,
    *@*contestants*@*: ,
    *@*lat*@*: 50.0540495,
    *@*lng*@*: 19.9332236,
    *@*description*@*: *@*</v>
      </c>
      <c r="CL59" s="2" t="str">
        <f t="shared" si="40"/>
        <v>*@*,
    *@*author*@*: *@*Mariusz Meus z Honorowego Południka Krakowskiego*@*
  },</v>
      </c>
      <c r="CM59" s="11" t="str">
        <f t="shared" si="41"/>
        <v>{
    *@*displayName*@*: *@*#wyczyn57*@*,
    *@*title*@*: *@*Odnajdź Stonehenge nad Wisłą czyli System Kopców Krakowskich*@*,
    *@*contestants*@*: ,
    *@*lat*@*: 50.0540495,
    *@*lng*@*: 19.9332236,
    *@*description*@*: *@*Miliony turystów zachwycają się piramidami w Egipcie i podziwiają geniusz budowniczych Stonehenge w Anglii; ale mało kto wie, że nasze, polskie, "nadwiślańskie piramidy" czyli monumentalne kopce z Krakowa i okolic również tworzą złożony system powiązań astronomicznych i geodezyjnych z czasów nim powstało nasze państwo i Kraków zbudowano. Ten nieznany obiekt nazywany jest Systemem Kopców Krakowskich, czyli Moundhenge ("Krąg kopców") i dowodzi istnienia na ziemi krakowskiej rozwiniętej kultury w czasach przedchrześcijańskich, która zakodowała w ustawieniu licznych kopców, kurhanów i miejsc kultu pogańskiego zaskakująco złożone zależności astronomiczne, geometryczne i geodezyjne. Dziś, większość z tych obiektów przestała istnieć, ale trzy najważniejsze - Wawel i kopce Krakusa oraz Wandy - są wciąż świadkami tej historii, pomagającymi odnaleźć lokalizację pozostałych węzłów tej tajemniczej sieci. Jesteś gotowy poszukać ich w terenie wraz z nami? Chętnie pomożemy przemierzając Kraków i okolice i opowiadając niezwykłą historię tego obiekt
*@*,
    *@*author*@*: *@*Mariusz Meus z Honorowego Południka Krakowskiego*@*
  },</v>
      </c>
    </row>
    <row r="60" spans="1:131" ht="54" customHeight="1" thickBot="1" x14ac:dyDescent="0.3">
      <c r="A60" s="34">
        <v>58</v>
      </c>
      <c r="B60" s="75" t="s">
        <v>210</v>
      </c>
      <c r="C60" s="3" t="s">
        <v>221</v>
      </c>
      <c r="D60" s="3" t="s">
        <v>222</v>
      </c>
      <c r="E60" s="76" t="s">
        <v>211</v>
      </c>
      <c r="F60" s="76"/>
      <c r="G60" s="2" t="s">
        <v>390</v>
      </c>
      <c r="H60" s="2" t="s">
        <v>389</v>
      </c>
      <c r="I60" s="52" t="s">
        <v>7</v>
      </c>
      <c r="J60" s="53">
        <f t="shared" si="281"/>
        <v>58</v>
      </c>
      <c r="K60" s="54" t="s">
        <v>9</v>
      </c>
      <c r="L60" s="55">
        <f t="shared" si="282"/>
        <v>58</v>
      </c>
      <c r="M60" s="56" t="s">
        <v>10</v>
      </c>
      <c r="N60" s="53">
        <f t="shared" si="283"/>
        <v>58</v>
      </c>
      <c r="O60" s="54" t="s">
        <v>11</v>
      </c>
      <c r="P60" s="53" t="str">
        <f t="shared" si="284"/>
        <v>Znajdź polskie Greenwich - przekrocz Krakowski Południk Zerowy</v>
      </c>
      <c r="Q60" s="56" t="s">
        <v>48</v>
      </c>
      <c r="R60" s="54" t="s">
        <v>37</v>
      </c>
      <c r="S60" s="55">
        <f t="shared" si="285"/>
        <v>58</v>
      </c>
      <c r="T60" s="56" t="s">
        <v>38</v>
      </c>
      <c r="U60" s="53">
        <f t="shared" si="286"/>
        <v>58</v>
      </c>
      <c r="V60" s="54" t="s">
        <v>12</v>
      </c>
      <c r="W60" s="53">
        <f t="shared" si="287"/>
        <v>58</v>
      </c>
      <c r="X60" s="54" t="s">
        <v>13</v>
      </c>
      <c r="Y60" s="53" t="str">
        <f t="shared" si="288"/>
        <v>Znajdź polskie Greenwich - przekrocz Krakowski Południk Zerowy</v>
      </c>
      <c r="Z60" s="54" t="s">
        <v>49</v>
      </c>
      <c r="AA60" s="53" t="str">
        <f t="shared" si="289"/>
        <v xml:space="preserve">Mało kto nie słyszał o słynnym Południku Greenwich w Londynie; równie znany jest południk paryski we Francji. Ale Polska nie była gorsza i w stolicy Królestwa Polskiego Krakowie, również funkcjonował nasz narodowy Południk Zerowy.
Jego historia jest równie fascynująca jak jego zagranicznych pobratymców. Pojawił się już w 1379; to nim w swoich kalkulacjach astronomicznych posługiwał się Mikołaj Kopernik w słynnym dziele "O obrotach sfer niebieskich" [informacje o tym zamieścił w księdze IV, na karcie 110], zaś Stanisław Pudłowski oparł o niego pierwszy w dziejach nauki projekt systemu metrycznego. Oficjalnie wytyczony został przez Jana Śniadeckiego w 1792 wraz z inicjacją pierwszego obserwatorium astronomicznego w Krakowie w gmachu Collegium Śniadeckiego i mieści się na terenie Ogrodu Botanicznego UJ przy ulicy Kopernika 27. Dziś ten niezwykły obiekt pragnie wskrzesić dla celów turystyczno-edukacyjnych, krakowska akcja geodezyjna "Honorowy Południk Krakowski" by dzięki niemu opowiadać o geodezji polskiej i światowej, jako pełnoprawnej nauce geograficznej. 
</v>
      </c>
      <c r="AB60" s="54" t="s">
        <v>14</v>
      </c>
      <c r="AC60" s="53">
        <f t="shared" si="290"/>
        <v>58</v>
      </c>
      <c r="AD60" s="54" t="s">
        <v>308</v>
      </c>
      <c r="AE60" s="53">
        <f t="shared" si="291"/>
        <v>58</v>
      </c>
      <c r="AF60" s="54" t="s">
        <v>15</v>
      </c>
      <c r="AG60" s="53">
        <f t="shared" si="292"/>
        <v>58</v>
      </c>
      <c r="AH60" s="57" t="s">
        <v>8</v>
      </c>
      <c r="AI60" s="74" t="str">
        <f t="shared" si="293"/>
        <v>&lt;!---WYCZYN_58_main--&gt;                    
                    &lt;div class=*@*feat-box*@* id=*@*wyczyn58*@* &gt;
                        &lt;p class=*@*feat-number*@*&gt;#wyczyn58&lt;/p&gt;
                        &lt;h3 class=*@*feat-title*@*&gt;Znajdź polskie Greenwich - przekrocz Krakowski Południk Zerowy&lt;/h3&gt;
                        &lt;p class=*@*feat-counter*@*&gt; 0 osób wzięło udział&lt;/p&gt;
                    &lt;/div&gt;
    &lt;!--feat pop-up code-----WYCZYN_58_---------------------------------------------------------------------------------&gt;
                    &lt;div class=*@*feat-content*@* id=*@*wyczyn58_content*@*&gt;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class=*@*feat-number*@*&gt;#wyczyn58&lt;/p&gt;
                                &lt;h2 class=*@*feat-title*@*&gt;Znajdź polskie Greenwich - przekrocz Krakowski Południk Zerowy&lt;/h2&gt;
                                &lt;p class=*@*feat-counter*@*&gt; 0 osób wzięło udział&lt;/p&gt;
                                &lt;p class=*@*feat-description*@*&gt;Mało kto nie słyszał o słynnym Południku Greenwich w Londynie; równie znany jest południk paryski we Francji. Ale Polska nie była gorsza i w stolicy Królestwa Polskiego Krakowie, również funkcjonował nasz narodowy Południk Zerowy.
Jego historia jest równie fascynująca jak jego zagranicznych pobratymców. Pojawił się już w 1379; to nim w swoich kalkulacjach astronomicznych posługiwał się Mikołaj Kopernik w słynnym dziele "O obrotach sfer niebieskich" [informacje o tym zamieścił w księdze IV, na karcie 110], zaś Stanisław Pudłowski oparł o niego pierwszy w dziejach nauki projekt systemu metrycznego. Oficjalnie wytyczony został przez Jana Śniadeckiego w 1792 wraz z inicjacją pierwszego obserwatorium astronomicznego w Krakowie w gmachu Collegium Śniadeckiego i mieści się na terenie Ogrodu Botanicznego UJ przy ulicy Kopernika 27. Dziś ten niezwykły obiekt pragnie wskrzesić dla celów turystyczno-edukacyjnych, krakowska akcja geodezyjna "Honorowy Południk Krakowski" by dzięki niemu opowiadać o geodezji polskiej i światowej, jako pełnoprawnej nauce geograficznej. 
&lt;/p&gt;
                            &lt;/div&gt;
                            &lt;div class=*@*feat-map-block*@*&gt;
                                &lt;div id=*@*map_wyczyn58*@*&gt;&lt;/div&gt;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WYCZYN_58_main--&gt;</v>
      </c>
      <c r="AJ60" s="58" t="str">
        <f t="shared" si="294"/>
        <v xml:space="preserve">                    
    &lt;!--feat pop-up code-----WYCZYN_58_---------------------------------------------------------------------------------&gt;
                    &lt;div class=*@*feat-content*@* id=*@*wyczyn58_content*@*&gt;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class=*@*feat-number*@*&gt;#wyczyn58&lt;/p&gt;
                                &lt;h2 class=*@*feat-title*@*&gt;Znajdź polskie Greenwich - przekrocz Krakowski Południk Zerowy&lt;/h2&gt;
                                &lt;p class=*@*feat-counter*@*&gt; 0 osób wzięło udział&lt;/p&gt;
                                &lt;p class=*@*feat-description*@*&gt;Mało kto nie słyszał o słynnym Południku Greenwich w Londynie; równie znany jest południk paryski we Francji. Ale Polska nie była gorsza i w stolicy Królestwa Polskiego Krakowie, również funkcjonował nasz narodowy Południk Zerowy.
Jego historia jest równie fascynująca jak jego zagranicznych pobratymców. Pojawił się już w 1379; to nim w swoich kalkulacjach astronomicznych posługiwał się Mikołaj Kopernik w słynnym dziele "O obrotach sfer niebieskich" [informacje o tym zamieścił w księdze IV, na karcie 110], zaś Stanisław Pudłowski oparł o niego pierwszy w dziejach nauki projekt systemu metrycznego. Oficjalnie wytyczony został przez Jana Śniadeckiego w 1792 wraz z inicjacją pierwszego obserwatorium astronomicznego w Krakowie w gmachu Collegium Śniadeckiego i mieści się na terenie Ogrodu Botanicznego UJ przy ulicy Kopernika 27. Dziś ten niezwykły obiekt pragnie wskrzesić dla celów turystyczno-edukacyjnych, krakowska akcja geodezyjna "Honorowy Południk Krakowski" by dzięki niemu opowiadać o geodezji polskiej i światowej, jako pełnoprawnej nauce geograficznej. 
&lt;/p&gt;
                            &lt;/div&gt;
                            &lt;div class=*@*feat-map-block*@*&gt;
                                &lt;div id=*@*map_wyczyn58*@*&gt;&lt;/div&gt;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WYCZYN_58_main--&gt;</v>
      </c>
      <c r="AK60" s="59" t="str">
        <f t="shared" si="295"/>
        <v>#wyczyn58_content,</v>
      </c>
      <c r="AL60" s="59" t="str">
        <f t="shared" si="296"/>
        <v>#map_wyczyn58,</v>
      </c>
      <c r="AM60" s="54" t="s">
        <v>17</v>
      </c>
      <c r="AN60" s="53" t="str">
        <f t="shared" si="297"/>
        <v>58'</v>
      </c>
      <c r="AO60" s="60" t="s">
        <v>18</v>
      </c>
      <c r="AP60" s="53">
        <f t="shared" si="298"/>
        <v>58</v>
      </c>
      <c r="AQ60" s="54" t="s">
        <v>19</v>
      </c>
      <c r="AR60" s="53">
        <f t="shared" si="299"/>
        <v>58</v>
      </c>
      <c r="AS60" s="54" t="s">
        <v>20</v>
      </c>
      <c r="AT60" s="53">
        <f t="shared" si="300"/>
        <v>58</v>
      </c>
      <c r="AU60" s="54" t="s">
        <v>21</v>
      </c>
      <c r="AV60" s="58" t="str">
        <f t="shared" si="301"/>
        <v xml:space="preserve">    $('#wyczyn58').click(function() {
        document.querySelector('.bg-modal').style.display = 'block';
        document.querySelector('#wyczyn58_content').style.display = 'block';
        document.querySelector('#wyczyn58_content').style.position = 'fixed';
    });
    /*Closing the pop-up with feat-description*/
        $('.popup-close-arrow').click(function() {
        document.querySelector('.bg-modal').style.display = 'none';
        document.querySelector('#wyczyn58_content').style.display = 'none';
    });</v>
      </c>
      <c r="AW60" s="54" t="s">
        <v>32</v>
      </c>
      <c r="AX60" s="61">
        <f t="shared" si="302"/>
        <v>58</v>
      </c>
      <c r="AY60" s="54" t="s">
        <v>24</v>
      </c>
      <c r="AZ60" s="61">
        <f t="shared" si="303"/>
        <v>58</v>
      </c>
      <c r="BA60" s="57" t="s">
        <v>25</v>
      </c>
      <c r="BB60" s="61" t="str">
        <f t="shared" si="304"/>
        <v>50.0637135</v>
      </c>
      <c r="BC60" s="57" t="s">
        <v>26</v>
      </c>
      <c r="BD60" s="61" t="str">
        <f t="shared" si="305"/>
        <v xml:space="preserve"> 19.9558993</v>
      </c>
      <c r="BE60" s="2" t="s">
        <v>182</v>
      </c>
      <c r="BF60" s="61">
        <f t="shared" si="306"/>
        <v>58</v>
      </c>
      <c r="BG60" s="54" t="s">
        <v>27</v>
      </c>
      <c r="BH60" s="61">
        <f t="shared" si="307"/>
        <v>58</v>
      </c>
      <c r="BI60" s="57" t="s">
        <v>28</v>
      </c>
      <c r="BJ60" s="61">
        <f t="shared" si="308"/>
        <v>58</v>
      </c>
      <c r="BK60" s="54" t="s">
        <v>29</v>
      </c>
      <c r="BL60" s="61">
        <f t="shared" si="309"/>
        <v>58</v>
      </c>
      <c r="BM60" s="54" t="s">
        <v>50</v>
      </c>
      <c r="BN60" s="54" t="str">
        <f t="shared" si="310"/>
        <v>50.0637135</v>
      </c>
      <c r="BO60" s="54" t="s">
        <v>26</v>
      </c>
      <c r="BP60" s="54" t="str">
        <f t="shared" si="311"/>
        <v xml:space="preserve"> 19.9558993</v>
      </c>
      <c r="BQ60" s="2" t="s">
        <v>181</v>
      </c>
      <c r="BR60" s="61">
        <f t="shared" si="312"/>
        <v>58</v>
      </c>
      <c r="BS60" s="57" t="s">
        <v>30</v>
      </c>
      <c r="BT60" s="61">
        <f t="shared" si="313"/>
        <v>58</v>
      </c>
      <c r="BU60" s="54" t="s">
        <v>31</v>
      </c>
      <c r="BV60" s="61"/>
      <c r="BW60" s="57"/>
      <c r="BX60" s="61"/>
      <c r="BY60" s="57"/>
      <c r="BZ60" s="58" t="str">
        <f t="shared" si="314"/>
        <v xml:space="preserve">//----------------------------------------------------------------------------------------------------------------------------------------------------------------------------
                //Markers for WYCZYN_58
                //marker for main page
                addMarker_w58_main({coords:{lat:50.0637135, lng: 19.9558993}, iconImage:'http://nieodlegla.pl/files/marker.svg', });
                function addMarker_w58_main(props) {var marker = new google.maps.Marker({ position:props.coords, map:map, }); if(props.iconImage){marker.setIcon(props.iconImage);}
                                                  google.maps.event.addListener(marker, "click", function() { document.querySelector('.bg-modal').style.display = 'block';         document.querySelector('#wyczyn58_content').style.display = 'block'; document.querySelector('#wyczyn58_content').style.position = 'fixed';});
                                                  };
                //Marker for pop-up
                addMarker_w58({coords:{lat:50.0637135, lng: 19.9558993}, iconImage:'http://nieodlegla.pl/files/pin.svg', });
                function addMarker_w58(props) {var marker = new google.maps.Marker({ position:props.coords, map:map_wyczyn58, }); if(props.iconImage){marker.setIcon(props.iconImage);}};
                //----------------------------------------------------------------------------------------------------------------------------------------------------------------------------
</v>
      </c>
      <c r="CA60" s="57" t="s">
        <v>33</v>
      </c>
      <c r="CB60" s="61">
        <f t="shared" si="315"/>
        <v>58</v>
      </c>
      <c r="CC60" s="57" t="s">
        <v>34</v>
      </c>
      <c r="CD60" s="61" t="str">
        <f t="shared" si="316"/>
        <v>58'</v>
      </c>
      <c r="CE60" s="57" t="s">
        <v>35</v>
      </c>
      <c r="CF60" s="58" t="str">
        <f t="shared" si="317"/>
        <v>var map_wyczyn58 = new google.maps.Map(document.getElementById('map_wyczyn58'), optionsFeatPopup);</v>
      </c>
      <c r="CG60" s="2" t="s">
        <v>32</v>
      </c>
      <c r="CH60" s="6">
        <f t="shared" si="318"/>
        <v>58</v>
      </c>
      <c r="CI60" s="2" t="s">
        <v>154</v>
      </c>
      <c r="CJ60" s="9" t="str">
        <f t="shared" si="319"/>
        <v xml:space="preserve">//----------------------------------------------------------------------------------------------------------------------------------------------------------------------------
                //Markers for WYCZYN_58                //Marker for pop-up
                addMarker_w58({coords:{lat:50.0637135, lng: 19.9558993}, iconImage:'http://nieodlegla.pl/files/pin.svg', });
                function addMarker_w58(props) {var marker = new google.maps.Marker({ position:props.coords, map:map_wyczyn58, }); if(props.iconImage){marker.setIcon(props.iconImage);}};
                //----------------------------------------------------------------------------------------------------------------------------------------------------------------------------
</v>
      </c>
      <c r="CK60" s="2" t="str">
        <f t="shared" si="39"/>
        <v>{
    *@*displayName*@*: *@*#wyczyn58*@*,
    *@*title*@*: *@*Znajdź polskie Greenwich - przekrocz Krakowski Południk Zerowy*@*,
    *@*contestants*@*: ,
    *@*lat*@*: 50.0637135,
    *@*lng*@*:  19.9558993,
    *@*description*@*: *@*</v>
      </c>
      <c r="CL60" s="2" t="str">
        <f t="shared" si="40"/>
        <v>*@*,
    *@*author*@*: *@*Honorowy Południk Krakowski*@*
  },</v>
      </c>
      <c r="CM60" s="11" t="str">
        <f t="shared" si="41"/>
        <v>{
    *@*displayName*@*: *@*#wyczyn58*@*,
    *@*title*@*: *@*Znajdź polskie Greenwich - przekrocz Krakowski Południk Zerowy*@*,
    *@*contestants*@*: ,
    *@*lat*@*: 50.0637135,
    *@*lng*@*:  19.9558993,
    *@*description*@*: *@*Mało kto nie słyszał o słynnym Południku Greenwich w Londynie; równie znany jest południk paryski we Francji. Ale Polska nie była gorsza i w stolicy Królestwa Polskiego Krakowie, również funkcjonował nasz narodowy Południk Zerowy.
Jego historia jest równie fascynująca jak jego zagranicznych pobratymców. Pojawił się już w 1379; to nim w swoich kalkulacjach astronomicznych posługiwał się Mikołaj Kopernik w słynnym dziele "O obrotach sfer niebieskich" [informacje o tym zamieścił w księdze IV, na karcie 110], zaś Stanisław Pudłowski oparł o niego pierwszy w dziejach nauki projekt systemu metrycznego. Oficjalnie wytyczony został przez Jana Śniadeckiego w 1792 wraz z inicjacją pierwszego obserwatorium astronomicznego w Krakowie w gmachu Collegium Śniadeckiego i mieści się na terenie Ogrodu Botanicznego UJ przy ulicy Kopernika 27. Dziś ten niezwykły obiekt pragnie wskrzesić dla celów turystyczno-edukacyjnych, krakowska akcja geodezyjna "Honorowy Południk Krakowski" by dzięki niemu opowiadać o geodezji polskiej i światowej, jako pełnoprawnej nauce geograficznej. 
*@*,
    *@*author*@*: *@*Honorowy Południk Krakowski*@*
  },</v>
      </c>
    </row>
    <row r="61" spans="1:131" ht="54" customHeight="1" thickBot="1" x14ac:dyDescent="0.3">
      <c r="A61" s="34">
        <v>59</v>
      </c>
      <c r="B61" s="75" t="s">
        <v>212</v>
      </c>
      <c r="C61" s="3" t="s">
        <v>223</v>
      </c>
      <c r="D61" s="3" t="s">
        <v>224</v>
      </c>
      <c r="E61" s="76" t="s">
        <v>213</v>
      </c>
      <c r="F61" s="76"/>
      <c r="G61" s="2" t="s">
        <v>214</v>
      </c>
      <c r="H61" s="2" t="s">
        <v>389</v>
      </c>
      <c r="I61" s="52" t="s">
        <v>7</v>
      </c>
      <c r="J61" s="53">
        <f t="shared" si="281"/>
        <v>59</v>
      </c>
      <c r="K61" s="54" t="s">
        <v>9</v>
      </c>
      <c r="L61" s="55">
        <f t="shared" si="282"/>
        <v>59</v>
      </c>
      <c r="M61" s="56" t="s">
        <v>10</v>
      </c>
      <c r="N61" s="53">
        <f t="shared" si="283"/>
        <v>59</v>
      </c>
      <c r="O61" s="54" t="s">
        <v>11</v>
      </c>
      <c r="P61" s="53" t="str">
        <f t="shared" si="284"/>
        <v>Znajdź geodezyjny Środek Polski - geograficzne serce naszej Ojczyzny!</v>
      </c>
      <c r="Q61" s="56" t="s">
        <v>48</v>
      </c>
      <c r="R61" s="54" t="s">
        <v>37</v>
      </c>
      <c r="S61" s="55">
        <f t="shared" si="285"/>
        <v>59</v>
      </c>
      <c r="T61" s="56" t="s">
        <v>38</v>
      </c>
      <c r="U61" s="53">
        <f t="shared" si="286"/>
        <v>59</v>
      </c>
      <c r="V61" s="54" t="s">
        <v>12</v>
      </c>
      <c r="W61" s="53">
        <f t="shared" si="287"/>
        <v>59</v>
      </c>
      <c r="X61" s="54" t="s">
        <v>13</v>
      </c>
      <c r="Y61" s="53" t="str">
        <f t="shared" si="288"/>
        <v>Znajdź geodezyjny Środek Polski - geograficzne serce naszej Ojczyzny!</v>
      </c>
      <c r="Z61" s="54" t="s">
        <v>49</v>
      </c>
      <c r="AA61" s="53" t="str">
        <f t="shared" si="289"/>
        <v xml:space="preserve">Zwykło się sądzić, że środek Polski wypada we wsi Piątek w województwie łódzkim; utwierdzają o tym stosowne znaki przy drogach dojazdowych do Piątku. Liczne artykuły oraz monumentalny pomnik na placu w centrum tej miejscowości, opisany jako "geometryczny środek Polski". Prawda jednak jest nieco inna. Faktycznie, w gminie Piątek - lecz na terenie leżącej o 6km na północny-zachód wsi Balków - znajduje się "geodezyjny środek Polski" czyli centroid/środek ciężkości terytorium administracyjnego naszego kraju: znajduje się on na współrzędnych 52° 06' 51,62" N oraz 19° 25' 25,22" E. Zaś podawane w licznych artykułach "geometryczny" czy "ortometryczny" środek Polski wypadają w zupełnie innej części województwa łódzkiego. 
&lt;br/&gt;Propozycję tego wyczynu nadesłał do nas Honorowy Południk Krakowski.
</v>
      </c>
      <c r="AB61" s="54" t="s">
        <v>14</v>
      </c>
      <c r="AC61" s="53">
        <f t="shared" si="290"/>
        <v>59</v>
      </c>
      <c r="AD61" s="54" t="s">
        <v>308</v>
      </c>
      <c r="AE61" s="53">
        <f t="shared" si="291"/>
        <v>59</v>
      </c>
      <c r="AF61" s="54" t="s">
        <v>15</v>
      </c>
      <c r="AG61" s="53">
        <f t="shared" si="292"/>
        <v>59</v>
      </c>
      <c r="AH61" s="57" t="s">
        <v>8</v>
      </c>
      <c r="AI61" s="77" t="str">
        <f t="shared" si="293"/>
        <v>&lt;!---WYCZYN_59_main--&gt;                    
                    &lt;div class=*@*feat-box*@* id=*@*wyczyn59*@* &gt;
                        &lt;p class=*@*feat-number*@*&gt;#wyczyn59&lt;/p&gt;
                        &lt;h3 class=*@*feat-title*@*&gt;Znajdź geodezyjny Środek Polski - geograficzne serce naszej Ojczyzny!&lt;/h3&gt;
                        &lt;p class=*@*feat-counter*@*&gt; 0 osób wzięło udział&lt;/p&gt;
                    &lt;/div&gt;
    &lt;!--feat pop-up code-----WYCZYN_59_---------------------------------------------------------------------------------&gt;
                    &lt;div class=*@*feat-content*@* id=*@*wyczyn59_content*@*&gt;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class=*@*feat-number*@*&gt;#wyczyn59&lt;/p&gt;
                                &lt;h2 class=*@*feat-title*@*&gt;Znajdź geodezyjny Środek Polski - geograficzne serce naszej Ojczyzny!&lt;/h2&gt;
                                &lt;p class=*@*feat-counter*@*&gt; 0 osób wzięło udział&lt;/p&gt;
                                &lt;p class=*@*feat-description*@*&gt;Zwykło się sądzić, że środek Polski wypada we wsi Piątek w województwie łódzkim; utwierdzają o tym stosowne znaki przy drogach dojazdowych do Piątku. Liczne artykuły oraz monumentalny pomnik na placu w centrum tej miejscowości, opisany jako "geometryczny środek Polski". Prawda jednak jest nieco inna. Faktycznie, w gminie Piątek - lecz na terenie leżącej o 6km na północny-zachód wsi Balków - znajduje się "geodezyjny środek Polski" czyli centroid/środek ciężkości terytorium administracyjnego naszego kraju: znajduje się on na współrzędnych 52° 06' 51,62" N oraz 19° 25' 25,22" E. Zaś podawane w licznych artykułach "geometryczny" czy "ortometryczny" środek Polski wypadają w zupełnie innej części województwa łódzkiego. 
&lt;br/&gt;Propozycję tego wyczynu nadesłał do nas Honorowy Południk Krakowski.
&lt;/p&gt;
                            &lt;/div&gt;
                            &lt;div class=*@*feat-map-block*@*&gt;
                                &lt;div id=*@*map_wyczyn59*@*&gt;&lt;/div&gt;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WYCZYN_59_main--&gt;</v>
      </c>
      <c r="AJ61" s="58" t="str">
        <f t="shared" si="294"/>
        <v xml:space="preserve">                    
    &lt;!--feat pop-up code-----WYCZYN_59_---------------------------------------------------------------------------------&gt;
                    &lt;div class=*@*feat-content*@* id=*@*wyczyn59_content*@*&gt;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class=*@*feat-number*@*&gt;#wyczyn59&lt;/p&gt;
                                &lt;h2 class=*@*feat-title*@*&gt;Znajdź geodezyjny Środek Polski - geograficzne serce naszej Ojczyzny!&lt;/h2&gt;
                                &lt;p class=*@*feat-counter*@*&gt; 0 osób wzięło udział&lt;/p&gt;
                                &lt;p class=*@*feat-description*@*&gt;Zwykło się sądzić, że środek Polski wypada we wsi Piątek w województwie łódzkim; utwierdzają o tym stosowne znaki przy drogach dojazdowych do Piątku. Liczne artykuły oraz monumentalny pomnik na placu w centrum tej miejscowości, opisany jako "geometryczny środek Polski". Prawda jednak jest nieco inna. Faktycznie, w gminie Piątek - lecz na terenie leżącej o 6km na północny-zachód wsi Balków - znajduje się "geodezyjny środek Polski" czyli centroid/środek ciężkości terytorium administracyjnego naszego kraju: znajduje się on na współrzędnych 52° 06' 51,62" N oraz 19° 25' 25,22" E. Zaś podawane w licznych artykułach "geometryczny" czy "ortometryczny" środek Polski wypadają w zupełnie innej części województwa łódzkiego. 
&lt;br/&gt;Propozycję tego wyczynu nadesłał do nas Honorowy Południk Krakowski.
&lt;/p&gt;
                            &lt;/div&gt;
                            &lt;div class=*@*feat-map-block*@*&gt;
                                &lt;div id=*@*map_wyczyn59*@*&gt;&lt;/div&gt;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#wyczyn59&lt;/p&gt;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WYCZYN_59_main--&gt;</v>
      </c>
      <c r="AK61" s="59" t="str">
        <f t="shared" si="295"/>
        <v>#wyczyn59_content,</v>
      </c>
      <c r="AL61" s="59" t="str">
        <f t="shared" si="296"/>
        <v>#map_wyczyn59,</v>
      </c>
      <c r="AM61" s="54" t="s">
        <v>17</v>
      </c>
      <c r="AN61" s="53" t="str">
        <f t="shared" si="297"/>
        <v>59'</v>
      </c>
      <c r="AO61" s="60" t="s">
        <v>18</v>
      </c>
      <c r="AP61" s="53">
        <f t="shared" si="298"/>
        <v>59</v>
      </c>
      <c r="AQ61" s="54" t="s">
        <v>19</v>
      </c>
      <c r="AR61" s="53">
        <f t="shared" si="299"/>
        <v>59</v>
      </c>
      <c r="AS61" s="54" t="s">
        <v>20</v>
      </c>
      <c r="AT61" s="53">
        <f t="shared" si="300"/>
        <v>59</v>
      </c>
      <c r="AU61" s="54" t="s">
        <v>21</v>
      </c>
      <c r="AV61" s="58" t="str">
        <f t="shared" si="301"/>
        <v xml:space="preserve">    $('#wyczyn59').click(function() {
        document.querySelector('.bg-modal').style.display = 'block';
        document.querySelector('#wyczyn59_content').style.display = 'block';
        document.querySelector('#wyczyn59_content').style.position = 'fixed';
    });
    /*Closing the pop-up with feat-description*/
        $('.popup-close-arrow').click(function() {
        document.querySelector('.bg-modal').style.display = 'none';
        document.querySelector('#wyczyn59_content').style.display = 'none';
    });</v>
      </c>
      <c r="AW61" s="54" t="s">
        <v>32</v>
      </c>
      <c r="AX61" s="61">
        <f t="shared" si="302"/>
        <v>59</v>
      </c>
      <c r="AY61" s="54" t="s">
        <v>24</v>
      </c>
      <c r="AZ61" s="61">
        <f t="shared" si="303"/>
        <v>59</v>
      </c>
      <c r="BA61" s="57" t="s">
        <v>25</v>
      </c>
      <c r="BB61" s="61" t="str">
        <f t="shared" si="304"/>
        <v>52.1143385</v>
      </c>
      <c r="BC61" s="57" t="s">
        <v>26</v>
      </c>
      <c r="BD61" s="61" t="str">
        <f t="shared" si="305"/>
        <v xml:space="preserve"> 19.4236714</v>
      </c>
      <c r="BE61" s="2" t="s">
        <v>182</v>
      </c>
      <c r="BF61" s="61">
        <f t="shared" si="306"/>
        <v>59</v>
      </c>
      <c r="BG61" s="54" t="s">
        <v>27</v>
      </c>
      <c r="BH61" s="61">
        <f t="shared" si="307"/>
        <v>59</v>
      </c>
      <c r="BI61" s="57" t="s">
        <v>28</v>
      </c>
      <c r="BJ61" s="61">
        <f t="shared" si="308"/>
        <v>59</v>
      </c>
      <c r="BK61" s="54" t="s">
        <v>29</v>
      </c>
      <c r="BL61" s="61">
        <f t="shared" si="309"/>
        <v>59</v>
      </c>
      <c r="BM61" s="54" t="s">
        <v>50</v>
      </c>
      <c r="BN61" s="54" t="str">
        <f t="shared" si="310"/>
        <v>52.1143385</v>
      </c>
      <c r="BO61" s="54" t="s">
        <v>26</v>
      </c>
      <c r="BP61" s="54" t="str">
        <f t="shared" si="311"/>
        <v xml:space="preserve"> 19.4236714</v>
      </c>
      <c r="BQ61" s="2" t="s">
        <v>181</v>
      </c>
      <c r="BR61" s="61">
        <f t="shared" si="312"/>
        <v>59</v>
      </c>
      <c r="BS61" s="57" t="s">
        <v>30</v>
      </c>
      <c r="BT61" s="61">
        <f t="shared" si="313"/>
        <v>59</v>
      </c>
      <c r="BU61" s="54" t="s">
        <v>31</v>
      </c>
      <c r="BV61" s="61"/>
      <c r="BW61" s="57"/>
      <c r="BX61" s="61"/>
      <c r="BY61" s="57"/>
      <c r="BZ61" s="58" t="str">
        <f t="shared" si="314"/>
        <v xml:space="preserve">//----------------------------------------------------------------------------------------------------------------------------------------------------------------------------
                //Markers for WYCZYN_59
                //marker for main page
                addMarker_w59_main({coords:{lat:52.1143385, lng: 19.4236714}, iconImage:'http://nieodlegla.pl/files/marker.svg', });
                function addMarker_w59_main(props) {var marker = new google.maps.Marker({ position:props.coords, map:map, }); if(props.iconImage){marker.setIcon(props.iconImage);}
                                                  google.maps.event.addListener(marker, "click", function() { document.querySelector('.bg-modal').style.display = 'block';         document.querySelector('#wyczyn59_content').style.display = 'block'; document.querySelector('#wyczyn59_content').style.position = 'fixed';});
                                                  };
                //Marker for pop-up
                addMarker_w59({coords:{lat:52.1143385, lng: 19.4236714}, iconImage:'http://nieodlegla.pl/files/pin.svg', });
                function addMarker_w59(props) {var marker = new google.maps.Marker({ position:props.coords, map:map_wyczyn59, }); if(props.iconImage){marker.setIcon(props.iconImage);}};
                //----------------------------------------------------------------------------------------------------------------------------------------------------------------------------
</v>
      </c>
      <c r="CA61" s="57" t="s">
        <v>33</v>
      </c>
      <c r="CB61" s="61">
        <f t="shared" si="315"/>
        <v>59</v>
      </c>
      <c r="CC61" s="57" t="s">
        <v>34</v>
      </c>
      <c r="CD61" s="61" t="str">
        <f t="shared" si="316"/>
        <v>59'</v>
      </c>
      <c r="CE61" s="57" t="s">
        <v>35</v>
      </c>
      <c r="CF61" s="58" t="str">
        <f t="shared" si="317"/>
        <v>var map_wyczyn59 = new google.maps.Map(document.getElementById('map_wyczyn59'), optionsFeatPopup);</v>
      </c>
      <c r="CG61" s="2" t="s">
        <v>32</v>
      </c>
      <c r="CH61" s="6">
        <f t="shared" si="318"/>
        <v>59</v>
      </c>
      <c r="CI61" s="2" t="s">
        <v>154</v>
      </c>
      <c r="CJ61" s="9" t="str">
        <f t="shared" si="319"/>
        <v xml:space="preserve">//----------------------------------------------------------------------------------------------------------------------------------------------------------------------------
                //Markers for WYCZYN_59                //Marker for pop-up
                addMarker_w59({coords:{lat:52.1143385, lng: 19.4236714}, iconImage:'http://nieodlegla.pl/files/pin.svg', });
                function addMarker_w59(props) {var marker = new google.maps.Marker({ position:props.coords, map:map_wyczyn59, }); if(props.iconImage){marker.setIcon(props.iconImage);}};
                //----------------------------------------------------------------------------------------------------------------------------------------------------------------------------
</v>
      </c>
      <c r="CK61" s="2" t="str">
        <f t="shared" si="39"/>
        <v>{
    *@*displayName*@*: *@*#wyczyn59*@*,
    *@*title*@*: *@*Znajdź geodezyjny Środek Polski - geograficzne serce naszej Ojczyzny!*@*,
    *@*contestants*@*: ,
    *@*lat*@*: 52.1143385,
    *@*lng*@*:  19.4236714,
    *@*description*@*: *@*</v>
      </c>
      <c r="CL61" s="2" t="str">
        <f t="shared" si="40"/>
        <v>*@*,
    *@*author*@*: *@*Honorowy Południk Krakowski*@*
  },</v>
      </c>
      <c r="CM61" s="11" t="str">
        <f t="shared" si="41"/>
        <v>{
    *@*displayName*@*: *@*#wyczyn59*@*,
    *@*title*@*: *@*Znajdź geodezyjny Środek Polski - geograficzne serce naszej Ojczyzny!*@*,
    *@*contestants*@*: ,
    *@*lat*@*: 52.1143385,
    *@*lng*@*:  19.4236714,
    *@*description*@*: *@*Zwykło się sądzić, że środek Polski wypada we wsi Piątek w województwie łódzkim; utwierdzają o tym stosowne znaki przy drogach dojazdowych do Piątku. Liczne artykuły oraz monumentalny pomnik na placu w centrum tej miejscowości, opisany jako "geometryczny środek Polski". Prawda jednak jest nieco inna. Faktycznie, w gminie Piątek - lecz na terenie leżącej o 6km na północny-zachód wsi Balków - znajduje się "geodezyjny środek Polski" czyli centroid/środek ciężkości terytorium administracyjnego naszego kraju: znajduje się on na współrzędnych 52° 06' 51,62" N oraz 19° 25' 25,22" E. Zaś podawane w licznych artykułach "geometryczny" czy "ortometryczny" środek Polski wypadają w zupełnie innej części województwa łódzkiego. 
&lt;br/&gt;Propozycję tego wyczynu nadesłał do nas Honorowy Południk Krakowski.
*@*,
    *@*author*@*: *@*Honorowy Południk Krakowski*@*
  },</v>
      </c>
    </row>
    <row r="62" spans="1:131" s="21" customFormat="1" ht="54" customHeight="1" thickBot="1" x14ac:dyDescent="0.3">
      <c r="A62" s="79">
        <v>60</v>
      </c>
      <c r="E62" s="96" t="s">
        <v>226</v>
      </c>
      <c r="F62" s="96"/>
      <c r="G62" s="25" t="s">
        <v>392</v>
      </c>
      <c r="H62" s="25" t="s">
        <v>391</v>
      </c>
      <c r="I62" s="21" t="s">
        <v>7</v>
      </c>
      <c r="J62" s="24">
        <f t="shared" ref="J62" si="320">A62</f>
        <v>60</v>
      </c>
      <c r="K62" s="25" t="s">
        <v>9</v>
      </c>
      <c r="L62" s="26">
        <f t="shared" ref="L62" si="321">A62</f>
        <v>60</v>
      </c>
      <c r="M62" s="27" t="s">
        <v>10</v>
      </c>
      <c r="N62" s="24">
        <f t="shared" ref="N62" si="322">A62</f>
        <v>60</v>
      </c>
      <c r="O62" s="25" t="s">
        <v>11</v>
      </c>
      <c r="P62" s="24" t="str">
        <f t="shared" ref="P62" si="323">E62</f>
        <v>Wsiądź do pociągu byle jakiego</v>
      </c>
      <c r="Q62" s="27" t="s">
        <v>48</v>
      </c>
      <c r="R62" s="25" t="s">
        <v>37</v>
      </c>
      <c r="S62" s="26">
        <f t="shared" ref="S62" si="324">A62</f>
        <v>60</v>
      </c>
      <c r="T62" s="27" t="s">
        <v>38</v>
      </c>
      <c r="U62" s="24">
        <f t="shared" ref="U62" si="325">A62</f>
        <v>60</v>
      </c>
      <c r="V62" s="25" t="s">
        <v>12</v>
      </c>
      <c r="W62" s="24">
        <f t="shared" ref="W62" si="326">A62</f>
        <v>60</v>
      </c>
      <c r="X62" s="25" t="s">
        <v>13</v>
      </c>
      <c r="Y62" s="24" t="str">
        <f t="shared" ref="Y62" si="327">E62</f>
        <v>Wsiądź do pociągu byle jakiego</v>
      </c>
      <c r="Z62" s="25" t="s">
        <v>49</v>
      </c>
      <c r="AA62" s="24" t="str">
        <f t="shared" ref="AA62" si="328">G62</f>
        <v>Wsiądź do pociągu byle jakiego i wysiądź na stacji która Ci się spodoba. Sprawdź co ciekawego można zobaczyć w okolicy? Spytaj kogoś albo się rozejrzyj! Chodzi o wycieczkę bez planu, za glosem serca. 
Nie dbaj o bagaż ale dbaj o bilet!</v>
      </c>
      <c r="AB62" s="25" t="s">
        <v>14</v>
      </c>
      <c r="AC62" s="24">
        <f t="shared" ref="AC62" si="329">A62</f>
        <v>60</v>
      </c>
      <c r="AD62" s="54" t="s">
        <v>308</v>
      </c>
      <c r="AE62" s="24">
        <f t="shared" ref="AE62" si="330">A62</f>
        <v>60</v>
      </c>
      <c r="AF62" s="25" t="s">
        <v>15</v>
      </c>
      <c r="AG62" s="24">
        <f t="shared" ref="AG62" si="331">A62</f>
        <v>60</v>
      </c>
      <c r="AH62" s="28" t="s">
        <v>8</v>
      </c>
      <c r="AI62" s="74" t="str">
        <f t="shared" ref="AI62" si="332">CONCATENATE(I62,J62,K62,L62,M62,N62,O62,P62,Q62,R62,S62,T62,U62,V62,W62,X62,Y62,Z62,AA62,AB62,AC62,AD62,AE62,AF62,AG62,AH62)</f>
        <v>&lt;!---WYCZYN_60_main--&gt;                    
                    &lt;div class=*@*feat-box*@* id=*@*wyczyn60*@* &gt;
                        &lt;p class=*@*feat-number*@*&gt;#wyczyn60&lt;/p&gt;
                        &lt;h3 class=*@*feat-title*@*&gt;Wsiądź do pociągu byle jakiego&lt;/h3&gt;
                        &lt;p class=*@*feat-counter*@*&gt; 0 osób wzięło udział&lt;/p&gt;
                    &lt;/div&gt;
    &lt;!--feat pop-up code-----WYCZYN_60_---------------------------------------------------------------------------------&gt;
                    &lt;div class=*@*feat-content*@* id=*@*wyczyn60_content*@*&gt;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class=*@*feat-number*@*&gt;#wyczyn60&lt;/p&gt;
                                &lt;h2 class=*@*feat-title*@*&gt;Wsiądź do pociągu byle jakiego&lt;/h2&gt;
                                &lt;p class=*@*feat-counter*@*&gt; 0 osób wzięło udział&lt;/p&gt;
                                &lt;p class=*@*feat-description*@*&gt;Wsiądź do pociągu byle jakiego i wysiądź na stacji która Ci się spodoba. Sprawdź co ciekawego można zobaczyć w okolicy? Spytaj kogoś albo się rozejrzyj! Chodzi o wycieczkę bez planu, za glosem serca. 
Nie dbaj o bagaż ale dbaj o bilet!&lt;/p&gt;
                            &lt;/div&gt;
                            &lt;div class=*@*feat-map-block*@*&gt;
                                &lt;div id=*@*map_wyczyn60*@*&gt;&lt;/div&gt;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WYCZYN_60_main--&gt;</v>
      </c>
      <c r="AJ62" s="29" t="str">
        <f t="shared" ref="AJ62" si="333">CONCATENATE(R62,S62,T62,U62,V62,W62,X62,Y62,Z62,AA62,AB62,AC62,AD62,AE62,AF62,AG62,AH62)</f>
        <v xml:space="preserve">                    
    &lt;!--feat pop-up code-----WYCZYN_60_---------------------------------------------------------------------------------&gt;
                    &lt;div class=*@*feat-content*@* id=*@*wyczyn60_content*@*&gt;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class=*@*feat-number*@*&gt;#wyczyn60&lt;/p&gt;
                                &lt;h2 class=*@*feat-title*@*&gt;Wsiądź do pociągu byle jakiego&lt;/h2&gt;
                                &lt;p class=*@*feat-counter*@*&gt; 0 osób wzięło udział&lt;/p&gt;
                                &lt;p class=*@*feat-description*@*&gt;Wsiądź do pociągu byle jakiego i wysiądź na stacji która Ci się spodoba. Sprawdź co ciekawego można zobaczyć w okolicy? Spytaj kogoś albo się rozejrzyj! Chodzi o wycieczkę bez planu, za glosem serca. 
Nie dbaj o bagaż ale dbaj o bilet!&lt;/p&gt;
                            &lt;/div&gt;
                            &lt;div class=*@*feat-map-block*@*&gt;
                                &lt;div id=*@*map_wyczyn60*@*&gt;&lt;/div&gt;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WYCZYN_60_main--&gt;</v>
      </c>
      <c r="AK62" s="31" t="str">
        <f t="shared" ref="AK62" si="334">"#wyczyn"&amp;A62&amp;"_content,"</f>
        <v>#wyczyn60_content,</v>
      </c>
      <c r="AL62" s="31" t="str">
        <f t="shared" ref="AL62" si="335">"#map_wyczyn"&amp;A62&amp;","</f>
        <v>#map_wyczyn60,</v>
      </c>
      <c r="AM62" s="25" t="s">
        <v>17</v>
      </c>
      <c r="AN62" s="24" t="str">
        <f t="shared" ref="AN62" si="336">A62&amp;"'"</f>
        <v>60'</v>
      </c>
      <c r="AO62" s="32" t="s">
        <v>18</v>
      </c>
      <c r="AP62" s="24">
        <f t="shared" ref="AP62" si="337">A62</f>
        <v>60</v>
      </c>
      <c r="AQ62" s="25" t="s">
        <v>19</v>
      </c>
      <c r="AR62" s="24">
        <f t="shared" ref="AR62" si="338">A62</f>
        <v>60</v>
      </c>
      <c r="AS62" s="25" t="s">
        <v>20</v>
      </c>
      <c r="AT62" s="24">
        <f t="shared" ref="AT62" si="339">A62</f>
        <v>60</v>
      </c>
      <c r="AU62" s="25" t="s">
        <v>21</v>
      </c>
      <c r="AV62" s="29" t="str">
        <f t="shared" ref="AV62" si="340">CONCATENATE(AM62,AN62,AO62,AP62,AQ62,AR62,AS62,AT62,AU62)</f>
        <v xml:space="preserve">    $('#wyczyn60').click(function() {
        document.querySelector('.bg-modal').style.display = 'block';
        document.querySelector('#wyczyn60_content').style.display = 'block';
        document.querySelector('#wyczyn60_content').style.position = 'fixed';
    });
    /*Closing the pop-up with feat-description*/
        $('.popup-close-arrow').click(function() {
        document.querySelector('.bg-modal').style.display = 'none';
        document.querySelector('#wyczyn60_content').style.display = 'none';
    });</v>
      </c>
      <c r="AW62" s="25" t="s">
        <v>32</v>
      </c>
      <c r="AX62" s="33">
        <f t="shared" ref="AX62" si="341">A62</f>
        <v>60</v>
      </c>
      <c r="AY62" s="25" t="s">
        <v>24</v>
      </c>
      <c r="AZ62" s="33">
        <f t="shared" ref="AZ62" si="342">A62</f>
        <v>60</v>
      </c>
      <c r="BA62" s="28" t="s">
        <v>25</v>
      </c>
      <c r="BB62" s="33">
        <f t="shared" ref="BB62" si="343">C62</f>
        <v>0</v>
      </c>
      <c r="BC62" s="28" t="s">
        <v>26</v>
      </c>
      <c r="BD62" s="33">
        <f t="shared" ref="BD62" si="344">D62</f>
        <v>0</v>
      </c>
      <c r="BE62" s="25" t="s">
        <v>182</v>
      </c>
      <c r="BF62" s="33">
        <f t="shared" ref="BF62" si="345">A62</f>
        <v>60</v>
      </c>
      <c r="BG62" s="25" t="s">
        <v>27</v>
      </c>
      <c r="BH62" s="33">
        <f t="shared" ref="BH62" si="346">A62</f>
        <v>60</v>
      </c>
      <c r="BI62" s="28" t="s">
        <v>28</v>
      </c>
      <c r="BJ62" s="33">
        <f t="shared" ref="BJ62" si="347">A62</f>
        <v>60</v>
      </c>
      <c r="BK62" s="25" t="s">
        <v>29</v>
      </c>
      <c r="BL62" s="33">
        <f t="shared" ref="BL62" si="348">A62</f>
        <v>60</v>
      </c>
      <c r="BM62" s="25" t="s">
        <v>50</v>
      </c>
      <c r="BN62" s="25">
        <f t="shared" ref="BN62" si="349">C62</f>
        <v>0</v>
      </c>
      <c r="BO62" s="25" t="s">
        <v>26</v>
      </c>
      <c r="BP62" s="25">
        <f t="shared" ref="BP62" si="350">D62</f>
        <v>0</v>
      </c>
      <c r="BQ62" s="25" t="s">
        <v>181</v>
      </c>
      <c r="BR62" s="33">
        <f t="shared" ref="BR62" si="351">A62</f>
        <v>60</v>
      </c>
      <c r="BS62" s="28" t="s">
        <v>30</v>
      </c>
      <c r="BT62" s="33">
        <f t="shared" ref="BT62" si="352">A62</f>
        <v>60</v>
      </c>
      <c r="BU62" s="25" t="s">
        <v>31</v>
      </c>
      <c r="BV62" s="33"/>
      <c r="BW62" s="28"/>
      <c r="BX62" s="33"/>
      <c r="BY62" s="28"/>
      <c r="BZ62" s="29" t="str">
        <f t="shared" ref="BZ62" si="353">CONCATENATE(AW62,AX62,AY62,AZ62,BA62,BB62,BC62,BD62,BE62,BF62,BG62,BH62,BI62,BJ62,BK62,BL62,BM62,BN62,BO62,BP62,BQ62,BR62,BS62,BT62,BU62)</f>
        <v xml:space="preserve">//----------------------------------------------------------------------------------------------------------------------------------------------------------------------------
                //Markers for WYCZYN_60
                //marker for main page
                addMarker_w60_main({coords:{lat:0, lng:0}, iconImage:'http://nieodlegla.pl/files/marker.svg', });
                function addMarker_w60_main(props) {var marker = new google.maps.Marker({ position:props.coords, map:map, }); if(props.iconImage){marker.setIcon(props.iconImage);}
                                                  google.maps.event.addListener(marker, "click", function() { document.querySelector('.bg-modal').style.display = 'block';         document.querySelector('#wyczyn60_content').style.display = 'block'; document.querySelector('#wyczyn60_content').style.position = 'fixed';});
                                                  };
                //Marker for pop-up
                addMarker_w60({coords:{lat:0, lng:0}, iconImage:'http://nieodlegla.pl/files/pin.svg', });
                function addMarker_w60(props) {var marker = new google.maps.Marker({ position:props.coords, map:map_wyczyn60, }); if(props.iconImage){marker.setIcon(props.iconImage);}};
                //----------------------------------------------------------------------------------------------------------------------------------------------------------------------------
</v>
      </c>
      <c r="CA62" s="28" t="s">
        <v>33</v>
      </c>
      <c r="CB62" s="33">
        <f t="shared" ref="CB62" si="354">A62</f>
        <v>60</v>
      </c>
      <c r="CC62" s="28" t="s">
        <v>34</v>
      </c>
      <c r="CD62" s="33" t="str">
        <f t="shared" ref="CD62" si="355">A62&amp;"'"</f>
        <v>60'</v>
      </c>
      <c r="CE62" s="28" t="s">
        <v>35</v>
      </c>
      <c r="CF62" s="29" t="str">
        <f t="shared" ref="CF62" si="356">CONCATENATE(CA62,CB62,CC62,CD62,CE62,)</f>
        <v>var map_wyczyn60 = new google.maps.Map(document.getElementById('map_wyczyn60'), optionsFeatPopup);</v>
      </c>
      <c r="CG62" s="25" t="s">
        <v>32</v>
      </c>
      <c r="CH62" s="24">
        <f t="shared" ref="CH62" si="357">A62</f>
        <v>60</v>
      </c>
      <c r="CI62" s="25" t="s">
        <v>154</v>
      </c>
      <c r="CJ62" s="29" t="str">
        <f t="shared" ref="CJ62" si="358">CONCATENATE(CG62,CH62,CI62,BL62,BM62,BN62,BO62,BP62,BQ62,BR62,BS62,BT62,BU62)</f>
        <v xml:space="preserve">//----------------------------------------------------------------------------------------------------------------------------------------------------------------------------
                //Markers for WYCZYN_60                //Marker for pop-up
                addMarker_w60({coords:{lat:0, lng:0}, iconImage:'http://nieodlegla.pl/files/pin.svg', });
                function addMarker_w60(props) {var marker = new google.maps.Marker({ position:props.coords, map:map_wyczyn60, }); if(props.iconImage){marker.setIcon(props.iconImage);}};
                //----------------------------------------------------------------------------------------------------------------------------------------------------------------------------
</v>
      </c>
      <c r="CK62" s="2" t="str">
        <f t="shared" si="39"/>
        <v>{
    *@*displayName*@*: *@*#wyczyn60*@*,
    *@*title*@*: *@*Wsiądź do pociągu byle jakiego*@*,
    *@*contestants*@*: ,
    *@*lat*@*: ,
    *@*lng*@*: ,
    *@*description*@*: *@*</v>
      </c>
      <c r="CL62" s="2" t="str">
        <f t="shared" si="40"/>
        <v>*@*,
    *@*author*@*: *@*Zosia*@*
  },</v>
      </c>
      <c r="CM62" s="11" t="str">
        <f t="shared" si="41"/>
        <v>{
    *@*displayName*@*: *@*#wyczyn60*@*,
    *@*title*@*: *@*Wsiądź do pociągu byle jakiego*@*,
    *@*contestants*@*: ,
    *@*lat*@*: ,
    *@*lng*@*: ,
    *@*description*@*: *@*Wsiądź do pociągu byle jakiego i wysiądź na stacji która Ci się spodoba. Sprawdź co ciekawego można zobaczyć w okolicy? Spytaj kogoś albo się rozejrzyj! Chodzi o wycieczkę bez planu, za glosem serca. 
Nie dbaj o bagaż ale dbaj o bilet!*@*,
    *@*author*@*: *@*Zosia*@*
  },</v>
      </c>
    </row>
    <row r="63" spans="1:131" ht="54" customHeight="1" thickBot="1" x14ac:dyDescent="0.3">
      <c r="A63" s="34">
        <v>61</v>
      </c>
      <c r="B63" s="94" t="s">
        <v>235</v>
      </c>
      <c r="C63" s="3" t="s">
        <v>351</v>
      </c>
      <c r="D63" s="3" t="s">
        <v>352</v>
      </c>
      <c r="E63" s="95" t="s">
        <v>259</v>
      </c>
      <c r="G63" s="2" t="s">
        <v>394</v>
      </c>
      <c r="H63" s="2" t="s">
        <v>393</v>
      </c>
      <c r="I63" s="52" t="s">
        <v>7</v>
      </c>
      <c r="J63" s="53">
        <f t="shared" ref="J63:J73" si="359">A63</f>
        <v>61</v>
      </c>
      <c r="K63" s="54" t="s">
        <v>9</v>
      </c>
      <c r="L63" s="55">
        <f t="shared" ref="L63:L73" si="360">A63</f>
        <v>61</v>
      </c>
      <c r="M63" s="56" t="s">
        <v>10</v>
      </c>
      <c r="N63" s="53">
        <f t="shared" ref="N63:N73" si="361">A63</f>
        <v>61</v>
      </c>
      <c r="O63" s="54" t="s">
        <v>11</v>
      </c>
      <c r="P63" s="53" t="str">
        <f t="shared" ref="P63:P73" si="362">E63</f>
        <v>Spotkaj się z katem</v>
      </c>
      <c r="Q63" s="56" t="s">
        <v>48</v>
      </c>
      <c r="R63" s="54" t="s">
        <v>37</v>
      </c>
      <c r="S63" s="55">
        <f t="shared" ref="S63:S73" si="363">A63</f>
        <v>61</v>
      </c>
      <c r="T63" s="56" t="s">
        <v>38</v>
      </c>
      <c r="U63" s="53">
        <f t="shared" ref="U63:U73" si="364">A63</f>
        <v>61</v>
      </c>
      <c r="V63" s="54" t="s">
        <v>12</v>
      </c>
      <c r="W63" s="53">
        <f t="shared" ref="W63:W73" si="365">A63</f>
        <v>61</v>
      </c>
      <c r="X63" s="54" t="s">
        <v>13</v>
      </c>
      <c r="Y63" s="53" t="str">
        <f t="shared" ref="Y63:Y73" si="366">E63</f>
        <v>Spotkaj się z katem</v>
      </c>
      <c r="Z63" s="54" t="s">
        <v>49</v>
      </c>
      <c r="AA63" s="53" t="str">
        <f t="shared" ref="AA63:AA73" si="367">G63</f>
        <v xml:space="preserve">Jak na miasto ze średniowiecznym rodowodem przystało, Biecz dorobił się nie tylko wielu wartych zobaczenia zabytków, ale i legend. Najpopularniejsze z nich to te o zawodzie kata, który w tym mieście o prawie miecza, wykonywał swoją ponurą pracę. Spotkasz go i dziś... w podziemiach miejskiego Ratusza. A skoro była kara to i wina. Przez Biecz przebiegał niegdyś szlak handlowy wina węgierskiego. Dziś jest to szlak rowerowy, którego fragment możesz spróbować przemierzyć. A jeżeli uznasz, że to katorga poszukaj wytchnienia przy źródłach w grodzkim lesie bądź nad brzegiem Ropy. Ropy, której nazwa przypomina, że okolicami płynęło nie tylko czerwone wino, ale i czarne złoto.
</v>
      </c>
      <c r="AB63" s="54" t="s">
        <v>14</v>
      </c>
      <c r="AC63" s="53">
        <f t="shared" ref="AC63:AC73" si="368">A63</f>
        <v>61</v>
      </c>
      <c r="AD63" s="54" t="s">
        <v>308</v>
      </c>
      <c r="AE63" s="53">
        <f t="shared" ref="AE63:AE73" si="369">A63</f>
        <v>61</v>
      </c>
      <c r="AF63" s="54" t="s">
        <v>15</v>
      </c>
      <c r="AG63" s="53">
        <f t="shared" ref="AG63:AG73" si="370">A63</f>
        <v>61</v>
      </c>
      <c r="AH63" s="57" t="s">
        <v>8</v>
      </c>
      <c r="AI63" s="78" t="str">
        <f t="shared" ref="AI63:AI73" si="371">CONCATENATE(I63,J63,K63,L63,M63,N63,O63,P63,Q63,R63,S63,T63,U63,V63,W63,X63,Y63,Z63,AA63,AB63,AC63,AD63,AE63,AF63,AG63,AH63)</f>
        <v>&lt;!---WYCZYN_61_main--&gt;                    
                    &lt;div class=*@*feat-box*@* id=*@*wyczyn61*@* &gt;
                        &lt;p class=*@*feat-number*@*&gt;#wyczyn61&lt;/p&gt;
                        &lt;h3 class=*@*feat-title*@*&gt;Spotkaj się z katem&lt;/h3&gt;
                        &lt;p class=*@*feat-counter*@*&gt; 0 osób wzięło udział&lt;/p&gt;
                    &lt;/div&gt;
    &lt;!--feat pop-up code-----WYCZYN_61_---------------------------------------------------------------------------------&gt;
                    &lt;div class=*@*feat-content*@* id=*@*wyczyn61_content*@*&gt;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class=*@*feat-number*@*&gt;#wyczyn61&lt;/p&gt;
                                &lt;h2 class=*@*feat-title*@*&gt;Spotkaj się z katem&lt;/h2&gt;
                                &lt;p class=*@*feat-counter*@*&gt; 0 osób wzięło udział&lt;/p&gt;
                                &lt;p class=*@*feat-description*@*&gt;Jak na miasto ze średniowiecznym rodowodem przystało, Biecz dorobił się nie tylko wielu wartych zobaczenia zabytków, ale i legend. Najpopularniejsze z nich to te o zawodzie kata, który w tym mieście o prawie miecza, wykonywał swoją ponurą pracę. Spotkasz go i dziś... w podziemiach miejskiego Ratusza. A skoro była kara to i wina. Przez Biecz przebiegał niegdyś szlak handlowy wina węgierskiego. Dziś jest to szlak rowerowy, którego fragment możesz spróbować przemierzyć. A jeżeli uznasz, że to katorga poszukaj wytchnienia przy źródłach w grodzkim lesie bądź nad brzegiem Ropy. Ropy, której nazwa przypomina, że okolicami płynęło nie tylko czerwone wino, ale i czarne złoto.
&lt;/p&gt;
                            &lt;/div&gt;
                            &lt;div class=*@*feat-map-block*@*&gt;
                                &lt;div id=*@*map_wyczyn61*@*&gt;&lt;/div&gt;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WYCZYN_61_main--&gt;</v>
      </c>
      <c r="AJ63" s="58" t="str">
        <f t="shared" ref="AJ63:AJ73" si="372">CONCATENATE(R63,S63,T63,U63,V63,W63,X63,Y63,Z63,AA63,AB63,AC63,AD63,AE63,AF63,AG63,AH63)</f>
        <v xml:space="preserve">                    
    &lt;!--feat pop-up code-----WYCZYN_61_---------------------------------------------------------------------------------&gt;
                    &lt;div class=*@*feat-content*@* id=*@*wyczyn61_content*@*&gt;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class=*@*feat-number*@*&gt;#wyczyn61&lt;/p&gt;
                                &lt;h2 class=*@*feat-title*@*&gt;Spotkaj się z katem&lt;/h2&gt;
                                &lt;p class=*@*feat-counter*@*&gt; 0 osób wzięło udział&lt;/p&gt;
                                &lt;p class=*@*feat-description*@*&gt;Jak na miasto ze średniowiecznym rodowodem przystało, Biecz dorobił się nie tylko wielu wartych zobaczenia zabytków, ale i legend. Najpopularniejsze z nich to te o zawodzie kata, który w tym mieście o prawie miecza, wykonywał swoją ponurą pracę. Spotkasz go i dziś... w podziemiach miejskiego Ratusza. A skoro była kara to i wina. Przez Biecz przebiegał niegdyś szlak handlowy wina węgierskiego. Dziś jest to szlak rowerowy, którego fragment możesz spróbować przemierzyć. A jeżeli uznasz, że to katorga poszukaj wytchnienia przy źródłach w grodzkim lesie bądź nad brzegiem Ropy. Ropy, której nazwa przypomina, że okolicami płynęło nie tylko czerwone wino, ale i czarne złoto.
&lt;/p&gt;
                            &lt;/div&gt;
                            &lt;div class=*@*feat-map-block*@*&gt;
                                &lt;div id=*@*map_wyczyn61*@*&gt;&lt;/div&gt;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WYCZYN_61_main--&gt;</v>
      </c>
      <c r="AK63" s="59" t="str">
        <f t="shared" ref="AK63:AK73" si="373">"#wyczyn"&amp;A63&amp;"_content,"</f>
        <v>#wyczyn61_content,</v>
      </c>
      <c r="AL63" s="59" t="str">
        <f t="shared" ref="AL63:AL73" si="374">"#map_wyczyn"&amp;A63&amp;","</f>
        <v>#map_wyczyn61,</v>
      </c>
      <c r="AM63" s="54" t="s">
        <v>17</v>
      </c>
      <c r="AN63" s="53" t="str">
        <f t="shared" ref="AN63:AN73" si="375">A63&amp;"'"</f>
        <v>61'</v>
      </c>
      <c r="AO63" s="60" t="s">
        <v>18</v>
      </c>
      <c r="AP63" s="53">
        <f t="shared" ref="AP63:AP73" si="376">A63</f>
        <v>61</v>
      </c>
      <c r="AQ63" s="54" t="s">
        <v>19</v>
      </c>
      <c r="AR63" s="53">
        <f t="shared" ref="AR63:AR73" si="377">A63</f>
        <v>61</v>
      </c>
      <c r="AS63" s="54" t="s">
        <v>20</v>
      </c>
      <c r="AT63" s="53">
        <f t="shared" ref="AT63:AT73" si="378">A63</f>
        <v>61</v>
      </c>
      <c r="AU63" s="54" t="s">
        <v>21</v>
      </c>
      <c r="AV63" s="58" t="str">
        <f t="shared" ref="AV63:AV73" si="379">CONCATENATE(AM63,AN63,AO63,AP63,AQ63,AR63,AS63,AT63,AU63)</f>
        <v xml:space="preserve">    $('#wyczyn61').click(function() {
        document.querySelector('.bg-modal').style.display = 'block';
        document.querySelector('#wyczyn61_content').style.display = 'block';
        document.querySelector('#wyczyn61_content').style.position = 'fixed';
    });
    /*Closing the pop-up with feat-description*/
        $('.popup-close-arrow').click(function() {
        document.querySelector('.bg-modal').style.display = 'none';
        document.querySelector('#wyczyn61_content').style.display = 'none';
    });</v>
      </c>
      <c r="AW63" s="54" t="s">
        <v>32</v>
      </c>
      <c r="AX63" s="61">
        <f t="shared" ref="AX63:AX73" si="380">A63</f>
        <v>61</v>
      </c>
      <c r="AY63" s="54" t="s">
        <v>24</v>
      </c>
      <c r="AZ63" s="61">
        <f t="shared" ref="AZ63:AZ73" si="381">A63</f>
        <v>61</v>
      </c>
      <c r="BA63" s="57" t="s">
        <v>25</v>
      </c>
      <c r="BB63" s="61" t="str">
        <f t="shared" ref="BB63:BB73" si="382">C63</f>
        <v>49.73554</v>
      </c>
      <c r="BC63" s="57" t="s">
        <v>26</v>
      </c>
      <c r="BD63" s="61" t="str">
        <f t="shared" ref="BD63:BD73" si="383">D63</f>
        <v xml:space="preserve"> 21.263310000000047</v>
      </c>
      <c r="BE63" s="2" t="s">
        <v>182</v>
      </c>
      <c r="BF63" s="61">
        <f t="shared" ref="BF63:BF73" si="384">A63</f>
        <v>61</v>
      </c>
      <c r="BG63" s="54" t="s">
        <v>27</v>
      </c>
      <c r="BH63" s="61">
        <f t="shared" ref="BH63:BH73" si="385">A63</f>
        <v>61</v>
      </c>
      <c r="BI63" s="57" t="s">
        <v>28</v>
      </c>
      <c r="BJ63" s="61">
        <f t="shared" ref="BJ63:BJ73" si="386">A63</f>
        <v>61</v>
      </c>
      <c r="BK63" s="54" t="s">
        <v>29</v>
      </c>
      <c r="BL63" s="61">
        <f t="shared" ref="BL63:BL73" si="387">A63</f>
        <v>61</v>
      </c>
      <c r="BM63" s="54" t="s">
        <v>50</v>
      </c>
      <c r="BN63" s="54" t="str">
        <f t="shared" ref="BN63:BN73" si="388">C63</f>
        <v>49.73554</v>
      </c>
      <c r="BO63" s="54" t="s">
        <v>26</v>
      </c>
      <c r="BP63" s="54" t="str">
        <f t="shared" ref="BP63:BP73" si="389">D63</f>
        <v xml:space="preserve"> 21.263310000000047</v>
      </c>
      <c r="BQ63" s="2" t="s">
        <v>181</v>
      </c>
      <c r="BR63" s="61">
        <f t="shared" ref="BR63:BR73" si="390">A63</f>
        <v>61</v>
      </c>
      <c r="BS63" s="57" t="s">
        <v>30</v>
      </c>
      <c r="BT63" s="61">
        <f t="shared" ref="BT63:BT73" si="391">A63</f>
        <v>61</v>
      </c>
      <c r="BU63" s="54" t="s">
        <v>31</v>
      </c>
      <c r="BV63" s="61"/>
      <c r="BW63" s="57"/>
      <c r="BX63" s="61"/>
      <c r="BY63" s="57"/>
      <c r="BZ63" s="58" t="str">
        <f t="shared" ref="BZ63:BZ73" si="392">CONCATENATE(AW63,AX63,AY63,AZ63,BA63,BB63,BC63,BD63,BE63,BF63,BG63,BH63,BI63,BJ63,BK63,BL63,BM63,BN63,BO63,BP63,BQ63,BR63,BS63,BT63,BU63)</f>
        <v xml:space="preserve">//----------------------------------------------------------------------------------------------------------------------------------------------------------------------------
                //Markers for WYCZYN_61
                //marker for main page
                addMarker_w61_main({coords:{lat:49.73554, lng: 21.263310000000047}, iconImage:'http://nieodlegla.pl/files/marker.svg', });
                function addMarker_w61_main(props) {var marker = new google.maps.Marker({ position:props.coords, map:map, }); if(props.iconImage){marker.setIcon(props.iconImage);}
                                                  google.maps.event.addListener(marker, "click", function() { document.querySelector('.bg-modal').style.display = 'block';         document.querySelector('#wyczyn61_content').style.display = 'block'; document.querySelector('#wyczyn61_content').style.position = 'fixed';});
                                                  };
                //Marker for pop-up
                addMarker_w61({coords:{lat:49.73554, lng: 21.263310000000047}, iconImage:'http://nieodlegla.pl/files/pin.svg', });
                function addMarker_w61(props) {var marker = new google.maps.Marker({ position:props.coords, map:map_wyczyn61, }); if(props.iconImage){marker.setIcon(props.iconImage);}};
                //----------------------------------------------------------------------------------------------------------------------------------------------------------------------------
</v>
      </c>
      <c r="CA63" s="57" t="s">
        <v>33</v>
      </c>
      <c r="CB63" s="61">
        <f t="shared" ref="CB63:CB73" si="393">A63</f>
        <v>61</v>
      </c>
      <c r="CC63" s="57" t="s">
        <v>34</v>
      </c>
      <c r="CD63" s="61" t="str">
        <f t="shared" ref="CD63:CD73" si="394">A63&amp;"'"</f>
        <v>61'</v>
      </c>
      <c r="CE63" s="57" t="s">
        <v>35</v>
      </c>
      <c r="CF63" s="58" t="str">
        <f t="shared" ref="CF63:CF73" si="395">CONCATENATE(CA63,CB63,CC63,CD63,CE63,)</f>
        <v>var map_wyczyn61 = new google.maps.Map(document.getElementById('map_wyczyn61'), optionsFeatPopup);</v>
      </c>
      <c r="CG63" s="2" t="s">
        <v>32</v>
      </c>
      <c r="CH63" s="6">
        <f t="shared" ref="CH63:CH73" si="396">A63</f>
        <v>61</v>
      </c>
      <c r="CI63" s="2" t="s">
        <v>154</v>
      </c>
      <c r="CJ63" s="9" t="str">
        <f t="shared" ref="CJ63:CJ73" si="397">CONCATENATE(CG63,CH63,CI63,BL63,BM63,BN63,BO63,BP63,BQ63,BR63,BS63,BT63,BU63)</f>
        <v xml:space="preserve">//----------------------------------------------------------------------------------------------------------------------------------------------------------------------------
                //Markers for WYCZYN_61                //Marker for pop-up
                addMarker_w61({coords:{lat:49.73554, lng: 21.263310000000047}, iconImage:'http://nieodlegla.pl/files/pin.svg', });
                function addMarker_w61(props) {var marker = new google.maps.Marker({ position:props.coords, map:map_wyczyn61, }); if(props.iconImage){marker.setIcon(props.iconImage);}};
                //----------------------------------------------------------------------------------------------------------------------------------------------------------------------------
</v>
      </c>
      <c r="CK63" s="2" t="str">
        <f t="shared" si="39"/>
        <v>{
    *@*displayName*@*: *@*#wyczyn61*@*,
    *@*title*@*: *@*Spotkaj się z katem*@*,
    *@*contestants*@*: ,
    *@*lat*@*: 49.73554,
    *@*lng*@*:  21.263310000000047,
    *@*description*@*: *@*</v>
      </c>
      <c r="CL63" s="2" t="str">
        <f t="shared" si="40"/>
        <v>*@*,
    *@*author*@*: *@*Dwójka Edukuje Globalnie*@*
  },</v>
      </c>
      <c r="CM63" s="11" t="str">
        <f t="shared" si="41"/>
        <v>{
    *@*displayName*@*: *@*#wyczyn61*@*,
    *@*title*@*: *@*Spotkaj się z katem*@*,
    *@*contestants*@*: ,
    *@*lat*@*: 49.73554,
    *@*lng*@*:  21.263310000000047,
    *@*description*@*: *@*Jak na miasto ze średniowiecznym rodowodem przystało, Biecz dorobił się nie tylko wielu wartych zobaczenia zabytków, ale i legend. Najpopularniejsze z nich to te o zawodzie kata, który w tym mieście o prawie miecza, wykonywał swoją ponurą pracę. Spotkasz go i dziś... w podziemiach miejskiego Ratusza. A skoro była kara to i wina. Przez Biecz przebiegał niegdyś szlak handlowy wina węgierskiego. Dziś jest to szlak rowerowy, którego fragment możesz spróbować przemierzyć. A jeżeli uznasz, że to katorga poszukaj wytchnienia przy źródłach w grodzkim lesie bądź nad brzegiem Ropy. Ropy, której nazwa przypomina, że okolicami płynęło nie tylko czerwone wino, ale i czarne złoto.
*@*,
    *@*author*@*: *@*Dwójka Edukuje Globalnie*@*
  },</v>
      </c>
    </row>
    <row r="64" spans="1:131" ht="54" customHeight="1" thickBot="1" x14ac:dyDescent="0.3">
      <c r="A64" s="34">
        <v>62</v>
      </c>
      <c r="B64" s="75" t="s">
        <v>350</v>
      </c>
      <c r="C64" s="3" t="s">
        <v>353</v>
      </c>
      <c r="D64" s="3" t="s">
        <v>354</v>
      </c>
      <c r="E64" s="95" t="s">
        <v>258</v>
      </c>
      <c r="G64" s="2" t="s">
        <v>396</v>
      </c>
      <c r="H64" s="2" t="s">
        <v>395</v>
      </c>
      <c r="I64" s="52" t="s">
        <v>7</v>
      </c>
      <c r="J64" s="53">
        <f t="shared" si="359"/>
        <v>62</v>
      </c>
      <c r="K64" s="54" t="s">
        <v>9</v>
      </c>
      <c r="L64" s="55">
        <f t="shared" si="360"/>
        <v>62</v>
      </c>
      <c r="M64" s="56" t="s">
        <v>10</v>
      </c>
      <c r="N64" s="53">
        <f t="shared" si="361"/>
        <v>62</v>
      </c>
      <c r="O64" s="54" t="s">
        <v>11</v>
      </c>
      <c r="P64" s="53" t="str">
        <f t="shared" si="362"/>
        <v>Odwiedź wieś z miastem w nazwie i zrób sobie w nich zdjęcie z tabliczką "SOŁTYS"</v>
      </c>
      <c r="Q64" s="56" t="s">
        <v>48</v>
      </c>
      <c r="R64" s="54" t="s">
        <v>37</v>
      </c>
      <c r="S64" s="55">
        <f t="shared" si="363"/>
        <v>62</v>
      </c>
      <c r="T64" s="56" t="s">
        <v>38</v>
      </c>
      <c r="U64" s="53">
        <f t="shared" si="364"/>
        <v>62</v>
      </c>
      <c r="V64" s="54" t="s">
        <v>12</v>
      </c>
      <c r="W64" s="53">
        <f t="shared" si="365"/>
        <v>62</v>
      </c>
      <c r="X64" s="54" t="s">
        <v>13</v>
      </c>
      <c r="Y64" s="53" t="str">
        <f t="shared" si="366"/>
        <v>Odwiedź wieś z miastem w nazwie i zrób sobie w nich zdjęcie z tabliczką "SOŁTYS"</v>
      </c>
      <c r="Z64" s="54" t="s">
        <v>49</v>
      </c>
      <c r="AA64" s="53" t="str">
        <f t="shared" si="367"/>
        <v xml:space="preserve">Co tam bajki o dawnej świetności. Niektóre miasta po prostu uznały, że na wsi jest lepiej.
Odwiedź wieś z miastem w nazwie i zrób sobie w nich zdjęcie z tabliczką "SOŁTYS". Do wyboru masz wsie:
Nowe Miasto (powiat płoński), Nowe Miasto nad Wartą (powiat średzki), Stare Miasto (powiat koniński), Stare Miasto (powiat szamotulski -  tu nawet część wsi nazywa się Warszawa), Stare Miasto (powiat leżajski), Stare Miasto (powiat sztumski), Stare Miasto (powiat ostródzki).
&lt;strong&gt;To duży i rozrzucony na mapie wyczyn dlatego można podzielić go na siedem  wyczynów, a całą koronę awansować do makrowyczynu.&lt;/strong&gt;
</v>
      </c>
      <c r="AB64" s="54" t="s">
        <v>14</v>
      </c>
      <c r="AC64" s="53">
        <f t="shared" si="368"/>
        <v>62</v>
      </c>
      <c r="AD64" s="54" t="s">
        <v>308</v>
      </c>
      <c r="AE64" s="53">
        <f t="shared" si="369"/>
        <v>62</v>
      </c>
      <c r="AF64" s="54" t="s">
        <v>15</v>
      </c>
      <c r="AG64" s="53">
        <f t="shared" si="370"/>
        <v>62</v>
      </c>
      <c r="AH64" s="57" t="s">
        <v>8</v>
      </c>
      <c r="AI64" s="74" t="str">
        <f t="shared" si="371"/>
        <v>&lt;!---WYCZYN_62_main--&gt;                    
                    &lt;div class=*@*feat-box*@* id=*@*wyczyn62*@* &gt;
                        &lt;p class=*@*feat-number*@*&gt;#wyczyn62&lt;/p&gt;
                        &lt;h3 class=*@*feat-title*@*&gt;Odwiedź wieś z miastem w nazwie i zrób sobie w nich zdjęcie z tabliczką "SOŁTYS"&lt;/h3&gt;
                        &lt;p class=*@*feat-counter*@*&gt; 0 osób wzięło udział&lt;/p&gt;
                    &lt;/div&gt;
    &lt;!--feat pop-up code-----WYCZYN_62_---------------------------------------------------------------------------------&gt;
                    &lt;div class=*@*feat-content*@* id=*@*wyczyn62_content*@*&gt;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class=*@*feat-number*@*&gt;#wyczyn62&lt;/p&gt;
                                &lt;h2 class=*@*feat-title*@*&gt;Odwiedź wieś z miastem w nazwie i zrób sobie w nich zdjęcie z tabliczką "SOŁTYS"&lt;/h2&gt;
                                &lt;p class=*@*feat-counter*@*&gt; 0 osób wzięło udział&lt;/p&gt;
                                &lt;p class=*@*feat-description*@*&gt;Co tam bajki o dawnej świetności. Niektóre miasta po prostu uznały, że na wsi jest lepiej.
Odwiedź wieś z miastem w nazwie i zrób sobie w nich zdjęcie z tabliczką "SOŁTYS". Do wyboru masz wsie:
Nowe Miasto (powiat płoński), Nowe Miasto nad Wartą (powiat średzki), Stare Miasto (powiat koniński), Stare Miasto (powiat szamotulski -  tu nawet część wsi nazywa się Warszawa), Stare Miasto (powiat leżajski), Stare Miasto (powiat sztumski), Stare Miasto (powiat ostródzki).
&lt;strong&gt;To duży i rozrzucony na mapie wyczyn dlatego można podzielić go na siedem  wyczynów, a całą koronę awansować do makrowyczynu.&lt;/strong&gt;
&lt;/p&gt;
                            &lt;/div&gt;
                            &lt;div class=*@*feat-map-block*@*&gt;
                                &lt;div id=*@*map_wyczyn62*@*&gt;&lt;/div&gt;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WYCZYN_62_main--&gt;</v>
      </c>
      <c r="AJ64" s="58" t="str">
        <f t="shared" si="372"/>
        <v xml:space="preserve">                    
    &lt;!--feat pop-up code-----WYCZYN_62_---------------------------------------------------------------------------------&gt;
                    &lt;div class=*@*feat-content*@* id=*@*wyczyn62_content*@*&gt;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class=*@*feat-number*@*&gt;#wyczyn62&lt;/p&gt;
                                &lt;h2 class=*@*feat-title*@*&gt;Odwiedź wieś z miastem w nazwie i zrób sobie w nich zdjęcie z tabliczką "SOŁTYS"&lt;/h2&gt;
                                &lt;p class=*@*feat-counter*@*&gt; 0 osób wzięło udział&lt;/p&gt;
                                &lt;p class=*@*feat-description*@*&gt;Co tam bajki o dawnej świetności. Niektóre miasta po prostu uznały, że na wsi jest lepiej.
Odwiedź wieś z miastem w nazwie i zrób sobie w nich zdjęcie z tabliczką "SOŁTYS". Do wyboru masz wsie:
Nowe Miasto (powiat płoński), Nowe Miasto nad Wartą (powiat średzki), Stare Miasto (powiat koniński), Stare Miasto (powiat szamotulski -  tu nawet część wsi nazywa się Warszawa), Stare Miasto (powiat leżajski), Stare Miasto (powiat sztumski), Stare Miasto (powiat ostródzki).
&lt;strong&gt;To duży i rozrzucony na mapie wyczyn dlatego można podzielić go na siedem  wyczynów, a całą koronę awansować do makrowyczynu.&lt;/strong&gt;
&lt;/p&gt;
                            &lt;/div&gt;
                            &lt;div class=*@*feat-map-block*@*&gt;
                                &lt;div id=*@*map_wyczyn62*@*&gt;&lt;/div&gt;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WYCZYN_62_main--&gt;</v>
      </c>
      <c r="AK64" s="59" t="str">
        <f t="shared" si="373"/>
        <v>#wyczyn62_content,</v>
      </c>
      <c r="AL64" s="59" t="str">
        <f t="shared" si="374"/>
        <v>#map_wyczyn62,</v>
      </c>
      <c r="AM64" s="54" t="s">
        <v>17</v>
      </c>
      <c r="AN64" s="53" t="str">
        <f t="shared" si="375"/>
        <v>62'</v>
      </c>
      <c r="AO64" s="60" t="s">
        <v>18</v>
      </c>
      <c r="AP64" s="53">
        <f t="shared" si="376"/>
        <v>62</v>
      </c>
      <c r="AQ64" s="54" t="s">
        <v>19</v>
      </c>
      <c r="AR64" s="53">
        <f t="shared" si="377"/>
        <v>62</v>
      </c>
      <c r="AS64" s="54" t="s">
        <v>20</v>
      </c>
      <c r="AT64" s="53">
        <f t="shared" si="378"/>
        <v>62</v>
      </c>
      <c r="AU64" s="54" t="s">
        <v>21</v>
      </c>
      <c r="AV64" s="58" t="str">
        <f t="shared" si="379"/>
        <v xml:space="preserve">    $('#wyczyn62').click(function() {
        document.querySelector('.bg-modal').style.display = 'block';
        document.querySelector('#wyczyn62_content').style.display = 'block';
        document.querySelector('#wyczyn62_content').style.position = 'fixed';
    });
    /*Closing the pop-up with feat-description*/
        $('.popup-close-arrow').click(function() {
        document.querySelector('.bg-modal').style.display = 'none';
        document.querySelector('#wyczyn62_content').style.display = 'none';
    });</v>
      </c>
      <c r="AW64" s="54" t="s">
        <v>32</v>
      </c>
      <c r="AX64" s="61">
        <f t="shared" si="380"/>
        <v>62</v>
      </c>
      <c r="AY64" s="54" t="s">
        <v>24</v>
      </c>
      <c r="AZ64" s="61">
        <f t="shared" si="381"/>
        <v>62</v>
      </c>
      <c r="BA64" s="57" t="s">
        <v>25</v>
      </c>
      <c r="BB64" s="61" t="str">
        <f t="shared" si="382"/>
        <v>52.6913518</v>
      </c>
      <c r="BC64" s="57" t="s">
        <v>26</v>
      </c>
      <c r="BD64" s="61" t="str">
        <f t="shared" si="383"/>
        <v>16.3710932</v>
      </c>
      <c r="BE64" s="2" t="s">
        <v>182</v>
      </c>
      <c r="BF64" s="61">
        <f t="shared" si="384"/>
        <v>62</v>
      </c>
      <c r="BG64" s="54" t="s">
        <v>27</v>
      </c>
      <c r="BH64" s="61">
        <f t="shared" si="385"/>
        <v>62</v>
      </c>
      <c r="BI64" s="57" t="s">
        <v>28</v>
      </c>
      <c r="BJ64" s="61">
        <f t="shared" si="386"/>
        <v>62</v>
      </c>
      <c r="BK64" s="54" t="s">
        <v>29</v>
      </c>
      <c r="BL64" s="61">
        <f t="shared" si="387"/>
        <v>62</v>
      </c>
      <c r="BM64" s="54" t="s">
        <v>50</v>
      </c>
      <c r="BN64" s="54" t="str">
        <f t="shared" si="388"/>
        <v>52.6913518</v>
      </c>
      <c r="BO64" s="54" t="s">
        <v>26</v>
      </c>
      <c r="BP64" s="54" t="str">
        <f t="shared" si="389"/>
        <v>16.3710932</v>
      </c>
      <c r="BQ64" s="2" t="s">
        <v>181</v>
      </c>
      <c r="BR64" s="61">
        <f t="shared" si="390"/>
        <v>62</v>
      </c>
      <c r="BS64" s="57" t="s">
        <v>30</v>
      </c>
      <c r="BT64" s="61">
        <f t="shared" si="391"/>
        <v>62</v>
      </c>
      <c r="BU64" s="54" t="s">
        <v>31</v>
      </c>
      <c r="BV64" s="61"/>
      <c r="BW64" s="57"/>
      <c r="BX64" s="61"/>
      <c r="BY64" s="57"/>
      <c r="BZ64" s="58" t="str">
        <f t="shared" si="392"/>
        <v xml:space="preserve">//----------------------------------------------------------------------------------------------------------------------------------------------------------------------------
                //Markers for WYCZYN_62
                //marker for main page
                addMarker_w62_main({coords:{lat:52.6913518, lng:16.3710932}, iconImage:'http://nieodlegla.pl/files/marker.svg', });
                function addMarker_w62_main(props) {var marker = new google.maps.Marker({ position:props.coords, map:map, }); if(props.iconImage){marker.setIcon(props.iconImage);}
                                                  google.maps.event.addListener(marker, "click", function() { document.querySelector('.bg-modal').style.display = 'block';         document.querySelector('#wyczyn62_content').style.display = 'block'; document.querySelector('#wyczyn62_content').style.position = 'fixed';});
                                                  };
                //Marker for pop-up
                addMarker_w62({coords:{lat:52.6913518, lng:16.3710932}, iconImage:'http://nieodlegla.pl/files/pin.svg', });
                function addMarker_w62(props) {var marker = new google.maps.Marker({ position:props.coords, map:map_wyczyn62, }); if(props.iconImage){marker.setIcon(props.iconImage);}};
                //----------------------------------------------------------------------------------------------------------------------------------------------------------------------------
</v>
      </c>
      <c r="CA64" s="57" t="s">
        <v>33</v>
      </c>
      <c r="CB64" s="61">
        <f t="shared" si="393"/>
        <v>62</v>
      </c>
      <c r="CC64" s="57" t="s">
        <v>34</v>
      </c>
      <c r="CD64" s="61" t="str">
        <f t="shared" si="394"/>
        <v>62'</v>
      </c>
      <c r="CE64" s="57" t="s">
        <v>35</v>
      </c>
      <c r="CF64" s="58" t="str">
        <f t="shared" si="395"/>
        <v>var map_wyczyn62 = new google.maps.Map(document.getElementById('map_wyczyn62'), optionsFeatPopup);</v>
      </c>
      <c r="CG64" s="2" t="s">
        <v>32</v>
      </c>
      <c r="CH64" s="6">
        <f t="shared" si="396"/>
        <v>62</v>
      </c>
      <c r="CI64" s="2" t="s">
        <v>154</v>
      </c>
      <c r="CJ64" s="9" t="str">
        <f t="shared" si="397"/>
        <v xml:space="preserve">//----------------------------------------------------------------------------------------------------------------------------------------------------------------------------
                //Markers for WYCZYN_62                //Marker for pop-up
                addMarker_w62({coords:{lat:52.6913518, lng:16.3710932}, iconImage:'http://nieodlegla.pl/files/pin.svg', });
                function addMarker_w62(props) {var marker = new google.maps.Marker({ position:props.coords, map:map_wyczyn62, }); if(props.iconImage){marker.setIcon(props.iconImage);}};
                //----------------------------------------------------------------------------------------------------------------------------------------------------------------------------
</v>
      </c>
      <c r="CK64" s="2" t="str">
        <f t="shared" si="39"/>
        <v>{
    *@*displayName*@*: *@*#wyczyn62*@*,
    *@*title*@*: *@*Odwiedź wieś z miastem w nazwie i zrób sobie w nich zdjęcie z tabliczką "SOŁTYS"*@*,
    *@*contestants*@*: ,
    *@*lat*@*: 52.6913518,
    *@*lng*@*: 16.3710932,
    *@*description*@*: *@*</v>
      </c>
      <c r="CL64" s="2" t="str">
        <f t="shared" si="40"/>
        <v>*@*,
    *@*author*@*: *@*Jacek*@*
  },</v>
      </c>
      <c r="CM64" s="11" t="str">
        <f t="shared" si="41"/>
        <v>{
    *@*displayName*@*: *@*#wyczyn62*@*,
    *@*title*@*: *@*Odwiedź wieś z miastem w nazwie i zrób sobie w nich zdjęcie z tabliczką "SOŁTYS"*@*,
    *@*contestants*@*: ,
    *@*lat*@*: 52.6913518,
    *@*lng*@*: 16.3710932,
    *@*description*@*: *@*Co tam bajki o dawnej świetności. Niektóre miasta po prostu uznały, że na wsi jest lepiej.
Odwiedź wieś z miastem w nazwie i zrób sobie w nich zdjęcie z tabliczką "SOŁTYS". Do wyboru masz wsie:
Nowe Miasto (powiat płoński), Nowe Miasto nad Wartą (powiat średzki), Stare Miasto (powiat koniński), Stare Miasto (powiat szamotulski -  tu nawet część wsi nazywa się Warszawa), Stare Miasto (powiat leżajski), Stare Miasto (powiat sztumski), Stare Miasto (powiat ostródzki).
&lt;strong&gt;To duży i rozrzucony na mapie wyczyn dlatego można podzielić go na siedem  wyczynów, a całą koronę awansować do makrowyczynu.&lt;/strong&gt;
*@*,
    *@*author*@*: *@*Jacek*@*
  },</v>
      </c>
    </row>
    <row r="65" spans="1:91" ht="54" customHeight="1" thickBot="1" x14ac:dyDescent="0.3">
      <c r="A65" s="34">
        <v>63</v>
      </c>
      <c r="B65" s="75" t="s">
        <v>236</v>
      </c>
      <c r="C65" s="3" t="s">
        <v>355</v>
      </c>
      <c r="D65" s="3" t="s">
        <v>356</v>
      </c>
      <c r="E65" s="95" t="s">
        <v>257</v>
      </c>
      <c r="G65" s="2" t="s">
        <v>398</v>
      </c>
      <c r="H65" s="2" t="s">
        <v>397</v>
      </c>
      <c r="I65" s="52" t="s">
        <v>7</v>
      </c>
      <c r="J65" s="53">
        <f t="shared" si="359"/>
        <v>63</v>
      </c>
      <c r="K65" s="54" t="s">
        <v>9</v>
      </c>
      <c r="L65" s="55">
        <f t="shared" si="360"/>
        <v>63</v>
      </c>
      <c r="M65" s="56" t="s">
        <v>10</v>
      </c>
      <c r="N65" s="53">
        <f t="shared" si="361"/>
        <v>63</v>
      </c>
      <c r="O65" s="54" t="s">
        <v>11</v>
      </c>
      <c r="P65" s="53" t="str">
        <f t="shared" si="362"/>
        <v>Odkryj najpiękniejszy widok na Świecie</v>
      </c>
      <c r="Q65" s="56" t="s">
        <v>48</v>
      </c>
      <c r="R65" s="54" t="s">
        <v>37</v>
      </c>
      <c r="S65" s="55">
        <f t="shared" si="363"/>
        <v>63</v>
      </c>
      <c r="T65" s="56" t="s">
        <v>38</v>
      </c>
      <c r="U65" s="53">
        <f t="shared" si="364"/>
        <v>63</v>
      </c>
      <c r="V65" s="54" t="s">
        <v>12</v>
      </c>
      <c r="W65" s="53">
        <f t="shared" si="365"/>
        <v>63</v>
      </c>
      <c r="X65" s="54" t="s">
        <v>13</v>
      </c>
      <c r="Y65" s="53" t="str">
        <f t="shared" si="366"/>
        <v>Odkryj najpiękniejszy widok na Świecie</v>
      </c>
      <c r="Z65" s="54" t="s">
        <v>49</v>
      </c>
      <c r="AA65" s="53" t="str">
        <f t="shared" si="367"/>
        <v xml:space="preserve">Świecie i Chełmno to dwa miasta leżące nad Wisłą. Z punktu widokowego na wieży chełmińskiej fary (z relikwiami św. Walentego) rozciąga się najpiękniejszy widok na Świecie, z którym sąsiaduje.
Sprawdź to! </v>
      </c>
      <c r="AB65" s="54" t="s">
        <v>14</v>
      </c>
      <c r="AC65" s="53">
        <f t="shared" si="368"/>
        <v>63</v>
      </c>
      <c r="AD65" s="54" t="s">
        <v>308</v>
      </c>
      <c r="AE65" s="53">
        <f t="shared" si="369"/>
        <v>63</v>
      </c>
      <c r="AF65" s="54" t="s">
        <v>15</v>
      </c>
      <c r="AG65" s="53">
        <f t="shared" si="370"/>
        <v>63</v>
      </c>
      <c r="AH65" s="57" t="s">
        <v>8</v>
      </c>
      <c r="AI65" s="74" t="str">
        <f t="shared" si="371"/>
        <v>&lt;!---WYCZYN_63_main--&gt;                    
                    &lt;div class=*@*feat-box*@* id=*@*wyczyn63*@* &gt;
                        &lt;p class=*@*feat-number*@*&gt;#wyczyn63&lt;/p&gt;
                        &lt;h3 class=*@*feat-title*@*&gt;Odkryj najpiękniejszy widok na Świecie&lt;/h3&gt;
                        &lt;p class=*@*feat-counter*@*&gt; 0 osób wzięło udział&lt;/p&gt;
                    &lt;/div&gt;
    &lt;!--feat pop-up code-----WYCZYN_63_---------------------------------------------------------------------------------&gt;
                    &lt;div class=*@*feat-content*@* id=*@*wyczyn63_content*@*&gt;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class=*@*feat-number*@*&gt;#wyczyn63&lt;/p&gt;
                                &lt;h2 class=*@*feat-title*@*&gt;Odkryj najpiękniejszy widok na Świecie&lt;/h2&gt;
                                &lt;p class=*@*feat-counter*@*&gt; 0 osób wzięło udział&lt;/p&gt;
                                &lt;p class=*@*feat-description*@*&gt;Świecie i Chełmno to dwa miasta leżące nad Wisłą. Z punktu widokowego na wieży chełmińskiej fary (z relikwiami św. Walentego) rozciąga się najpiękniejszy widok na Świecie, z którym sąsiaduje.
Sprawdź to! &lt;/p&gt;
                            &lt;/div&gt;
                            &lt;div class=*@*feat-map-block*@*&gt;
                                &lt;div id=*@*map_wyczyn63*@*&gt;&lt;/div&gt;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WYCZYN_63_main--&gt;</v>
      </c>
      <c r="AJ65" s="58" t="str">
        <f t="shared" si="372"/>
        <v xml:space="preserve">                    
    &lt;!--feat pop-up code-----WYCZYN_63_---------------------------------------------------------------------------------&gt;
                    &lt;div class=*@*feat-content*@* id=*@*wyczyn63_content*@*&gt;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class=*@*feat-number*@*&gt;#wyczyn63&lt;/p&gt;
                                &lt;h2 class=*@*feat-title*@*&gt;Odkryj najpiękniejszy widok na Świecie&lt;/h2&gt;
                                &lt;p class=*@*feat-counter*@*&gt; 0 osób wzięło udział&lt;/p&gt;
                                &lt;p class=*@*feat-description*@*&gt;Świecie i Chełmno to dwa miasta leżące nad Wisłą. Z punktu widokowego na wieży chełmińskiej fary (z relikwiami św. Walentego) rozciąga się najpiękniejszy widok na Świecie, z którym sąsiaduje.
Sprawdź to! &lt;/p&gt;
                            &lt;/div&gt;
                            &lt;div class=*@*feat-map-block*@*&gt;
                                &lt;div id=*@*map_wyczyn63*@*&gt;&lt;/div&gt;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WYCZYN_63_main--&gt;</v>
      </c>
      <c r="AK65" s="59" t="str">
        <f t="shared" si="373"/>
        <v>#wyczyn63_content,</v>
      </c>
      <c r="AL65" s="59" t="str">
        <f t="shared" si="374"/>
        <v>#map_wyczyn63,</v>
      </c>
      <c r="AM65" s="54" t="s">
        <v>17</v>
      </c>
      <c r="AN65" s="53" t="str">
        <f t="shared" si="375"/>
        <v>63'</v>
      </c>
      <c r="AO65" s="60" t="s">
        <v>18</v>
      </c>
      <c r="AP65" s="53">
        <f t="shared" si="376"/>
        <v>63</v>
      </c>
      <c r="AQ65" s="54" t="s">
        <v>19</v>
      </c>
      <c r="AR65" s="53">
        <f t="shared" si="377"/>
        <v>63</v>
      </c>
      <c r="AS65" s="54" t="s">
        <v>20</v>
      </c>
      <c r="AT65" s="53">
        <f t="shared" si="378"/>
        <v>63</v>
      </c>
      <c r="AU65" s="54" t="s">
        <v>21</v>
      </c>
      <c r="AV65" s="58" t="str">
        <f t="shared" si="379"/>
        <v xml:space="preserve">    $('#wyczyn63').click(function() {
        document.querySelector('.bg-modal').style.display = 'block';
        document.querySelector('#wyczyn63_content').style.display = 'block';
        document.querySelector('#wyczyn63_content').style.position = 'fixed';
    });
    /*Closing the pop-up with feat-description*/
        $('.popup-close-arrow').click(function() {
        document.querySelector('.bg-modal').style.display = 'none';
        document.querySelector('#wyczyn63_content').style.display = 'none';
    });</v>
      </c>
      <c r="AW65" s="54" t="s">
        <v>32</v>
      </c>
      <c r="AX65" s="61">
        <f t="shared" si="380"/>
        <v>63</v>
      </c>
      <c r="AY65" s="54" t="s">
        <v>24</v>
      </c>
      <c r="AZ65" s="61">
        <f t="shared" si="381"/>
        <v>63</v>
      </c>
      <c r="BA65" s="57" t="s">
        <v>25</v>
      </c>
      <c r="BB65" s="61" t="str">
        <f t="shared" si="382"/>
        <v>53.3479718</v>
      </c>
      <c r="BC65" s="57" t="s">
        <v>26</v>
      </c>
      <c r="BD65" s="61" t="str">
        <f t="shared" si="383"/>
        <v>18.4196592</v>
      </c>
      <c r="BE65" s="2" t="s">
        <v>182</v>
      </c>
      <c r="BF65" s="61">
        <f t="shared" si="384"/>
        <v>63</v>
      </c>
      <c r="BG65" s="54" t="s">
        <v>27</v>
      </c>
      <c r="BH65" s="61">
        <f t="shared" si="385"/>
        <v>63</v>
      </c>
      <c r="BI65" s="57" t="s">
        <v>28</v>
      </c>
      <c r="BJ65" s="61">
        <f t="shared" si="386"/>
        <v>63</v>
      </c>
      <c r="BK65" s="54" t="s">
        <v>29</v>
      </c>
      <c r="BL65" s="61">
        <f t="shared" si="387"/>
        <v>63</v>
      </c>
      <c r="BM65" s="54" t="s">
        <v>50</v>
      </c>
      <c r="BN65" s="54" t="str">
        <f t="shared" si="388"/>
        <v>53.3479718</v>
      </c>
      <c r="BO65" s="54" t="s">
        <v>26</v>
      </c>
      <c r="BP65" s="54" t="str">
        <f t="shared" si="389"/>
        <v>18.4196592</v>
      </c>
      <c r="BQ65" s="2" t="s">
        <v>181</v>
      </c>
      <c r="BR65" s="61">
        <f t="shared" si="390"/>
        <v>63</v>
      </c>
      <c r="BS65" s="57" t="s">
        <v>30</v>
      </c>
      <c r="BT65" s="61">
        <f t="shared" si="391"/>
        <v>63</v>
      </c>
      <c r="BU65" s="54" t="s">
        <v>31</v>
      </c>
      <c r="BV65" s="61"/>
      <c r="BW65" s="57"/>
      <c r="BX65" s="61"/>
      <c r="BY65" s="57"/>
      <c r="BZ65" s="58" t="str">
        <f t="shared" si="392"/>
        <v xml:space="preserve">//----------------------------------------------------------------------------------------------------------------------------------------------------------------------------
                //Markers for WYCZYN_63
                //marker for main page
                addMarker_w63_main({coords:{lat:53.3479718, lng:18.4196592}, iconImage:'http://nieodlegla.pl/files/marker.svg', });
                function addMarker_w63_main(props) {var marker = new google.maps.Marker({ position:props.coords, map:map, }); if(props.iconImage){marker.setIcon(props.iconImage);}
                                                  google.maps.event.addListener(marker, "click", function() { document.querySelector('.bg-modal').style.display = 'block';         document.querySelector('#wyczyn63_content').style.display = 'block'; document.querySelector('#wyczyn63_content').style.position = 'fixed';});
                                                  };
                //Marker for pop-up
                addMarker_w63({coords:{lat:53.3479718, lng:18.4196592}, iconImage:'http://nieodlegla.pl/files/pin.svg', });
                function addMarker_w63(props) {var marker = new google.maps.Marker({ position:props.coords, map:map_wyczyn63, }); if(props.iconImage){marker.setIcon(props.iconImage);}};
                //----------------------------------------------------------------------------------------------------------------------------------------------------------------------------
</v>
      </c>
      <c r="CA65" s="57" t="s">
        <v>33</v>
      </c>
      <c r="CB65" s="61">
        <f t="shared" si="393"/>
        <v>63</v>
      </c>
      <c r="CC65" s="57" t="s">
        <v>34</v>
      </c>
      <c r="CD65" s="61" t="str">
        <f t="shared" si="394"/>
        <v>63'</v>
      </c>
      <c r="CE65" s="57" t="s">
        <v>35</v>
      </c>
      <c r="CF65" s="58" t="str">
        <f t="shared" si="395"/>
        <v>var map_wyczyn63 = new google.maps.Map(document.getElementById('map_wyczyn63'), optionsFeatPopup);</v>
      </c>
      <c r="CG65" s="2" t="s">
        <v>32</v>
      </c>
      <c r="CH65" s="6">
        <f t="shared" si="396"/>
        <v>63</v>
      </c>
      <c r="CI65" s="2" t="s">
        <v>154</v>
      </c>
      <c r="CJ65" s="9" t="str">
        <f t="shared" si="397"/>
        <v xml:space="preserve">//----------------------------------------------------------------------------------------------------------------------------------------------------------------------------
                //Markers for WYCZYN_63                //Marker for pop-up
                addMarker_w63({coords:{lat:53.3479718, lng:18.4196592}, iconImage:'http://nieodlegla.pl/files/pin.svg', });
                function addMarker_w63(props) {var marker = new google.maps.Marker({ position:props.coords, map:map_wyczyn63, }); if(props.iconImage){marker.setIcon(props.iconImage);}};
                //----------------------------------------------------------------------------------------------------------------------------------------------------------------------------
</v>
      </c>
      <c r="CK65" s="2" t="str">
        <f t="shared" si="39"/>
        <v>{
    *@*displayName*@*: *@*#wyczyn63*@*,
    *@*title*@*: *@*Odkryj najpiękniejszy widok na Świecie*@*,
    *@*contestants*@*: ,
    *@*lat*@*: 53.3479718,
    *@*lng*@*: 18.4196592,
    *@*description*@*: *@*</v>
      </c>
      <c r="CL65" s="2" t="str">
        <f t="shared" si="40"/>
        <v>*@*,
    *@*author*@*: *@*Alicja*@*
  },</v>
      </c>
      <c r="CM65" s="11" t="str">
        <f t="shared" si="41"/>
        <v>{
    *@*displayName*@*: *@*#wyczyn63*@*,
    *@*title*@*: *@*Odkryj najpiękniejszy widok na Świecie*@*,
    *@*contestants*@*: ,
    *@*lat*@*: 53.3479718,
    *@*lng*@*: 18.4196592,
    *@*description*@*: *@*Świecie i Chełmno to dwa miasta leżące nad Wisłą. Z punktu widokowego na wieży chełmińskiej fary (z relikwiami św. Walentego) rozciąga się najpiękniejszy widok na Świecie, z którym sąsiaduje.
Sprawdź to! *@*,
    *@*author*@*: *@*Alicja*@*
  },</v>
      </c>
    </row>
    <row r="66" spans="1:91" ht="54" customHeight="1" thickBot="1" x14ac:dyDescent="0.3">
      <c r="A66" s="34">
        <v>64</v>
      </c>
      <c r="B66" s="75" t="s">
        <v>237</v>
      </c>
      <c r="C66" s="3" t="s">
        <v>357</v>
      </c>
      <c r="D66" s="3" t="s">
        <v>358</v>
      </c>
      <c r="E66" s="3" t="s">
        <v>256</v>
      </c>
      <c r="G66" s="3" t="s">
        <v>400</v>
      </c>
      <c r="H66" s="2" t="s">
        <v>399</v>
      </c>
      <c r="I66" s="52" t="s">
        <v>7</v>
      </c>
      <c r="J66" s="53">
        <f t="shared" si="359"/>
        <v>64</v>
      </c>
      <c r="K66" s="54" t="s">
        <v>9</v>
      </c>
      <c r="L66" s="55">
        <f t="shared" si="360"/>
        <v>64</v>
      </c>
      <c r="M66" s="56" t="s">
        <v>10</v>
      </c>
      <c r="N66" s="53">
        <f t="shared" si="361"/>
        <v>64</v>
      </c>
      <c r="O66" s="54" t="s">
        <v>11</v>
      </c>
      <c r="P66" s="53" t="str">
        <f t="shared" si="362"/>
        <v>Znajdź drzewo, które w twojej okolicy może zostać pomnikiem przyrody</v>
      </c>
      <c r="Q66" s="56" t="s">
        <v>48</v>
      </c>
      <c r="R66" s="54" t="s">
        <v>37</v>
      </c>
      <c r="S66" s="55">
        <f t="shared" si="363"/>
        <v>64</v>
      </c>
      <c r="T66" s="56" t="s">
        <v>38</v>
      </c>
      <c r="U66" s="53">
        <f t="shared" si="364"/>
        <v>64</v>
      </c>
      <c r="V66" s="54" t="s">
        <v>12</v>
      </c>
      <c r="W66" s="53">
        <f t="shared" si="365"/>
        <v>64</v>
      </c>
      <c r="X66" s="54" t="s">
        <v>13</v>
      </c>
      <c r="Y66" s="53" t="str">
        <f t="shared" si="366"/>
        <v>Znajdź drzewo, które w twojej okolicy może zostać pomnikiem przyrody</v>
      </c>
      <c r="Z66" s="54" t="s">
        <v>49</v>
      </c>
      <c r="AA66" s="53" t="str">
        <f t="shared" si="367"/>
        <v xml:space="preserve">Pomnikami przyrody są pojedyncze twory przyrody ożywionej i nieożywionej lub ich skupienia o szczególnej wartości przyrodniczej, naukowej, kulturowej, historycznej lub krajobrazowej oraz odznaczające się indywidualnymi cechami, wyróżniającymi je wśród innych tworów, okazałych rozmiarów drzewa, krzewy gatunków rodzimych lub obcych. Znajdź takie drzewo w swojej  okolicy i zrób sobie z nim zdjęcie. </v>
      </c>
      <c r="AB66" s="54" t="s">
        <v>14</v>
      </c>
      <c r="AC66" s="53">
        <f t="shared" si="368"/>
        <v>64</v>
      </c>
      <c r="AD66" s="54" t="s">
        <v>308</v>
      </c>
      <c r="AE66" s="53">
        <f t="shared" si="369"/>
        <v>64</v>
      </c>
      <c r="AF66" s="54" t="s">
        <v>15</v>
      </c>
      <c r="AG66" s="53">
        <f t="shared" si="370"/>
        <v>64</v>
      </c>
      <c r="AH66" s="57" t="s">
        <v>8</v>
      </c>
      <c r="AI66" s="74" t="str">
        <f t="shared" si="371"/>
        <v>&lt;!---WYCZYN_64_main--&gt;                    
                    &lt;div class=*@*feat-box*@* id=*@*wyczyn64*@* &gt;
                        &lt;p class=*@*feat-number*@*&gt;#wyczyn64&lt;/p&gt;
                        &lt;h3 class=*@*feat-title*@*&gt;Znajdź drzewo, które w twojej okolicy może zostać pomnikiem przyrody&lt;/h3&gt;
                        &lt;p class=*@*feat-counter*@*&gt; 0 osób wzięło udział&lt;/p&gt;
                    &lt;/div&gt;
    &lt;!--feat pop-up code-----WYCZYN_64_---------------------------------------------------------------------------------&gt;
                    &lt;div class=*@*feat-content*@* id=*@*wyczyn64_content*@*&gt;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class=*@*feat-number*@*&gt;#wyczyn64&lt;/p&gt;
                                &lt;h2 class=*@*feat-title*@*&gt;Znajdź drzewo, które w twojej okolicy może zostać pomnikiem przyrody&lt;/h2&gt;
                                &lt;p class=*@*feat-counter*@*&gt; 0 osób wzięło udział&lt;/p&gt;
                                &lt;p class=*@*feat-description*@*&gt;Pomnikami przyrody są pojedyncze twory przyrody ożywionej i nieożywionej lub ich skupienia o szczególnej wartości przyrodniczej, naukowej, kulturowej, historycznej lub krajobrazowej oraz odznaczające się indywidualnymi cechami, wyróżniającymi je wśród innych tworów, okazałych rozmiarów drzewa, krzewy gatunków rodzimych lub obcych. Znajdź takie drzewo w swojej  okolicy i zrób sobie z nim zdjęcie. &lt;/p&gt;
                            &lt;/div&gt;
                            &lt;div class=*@*feat-map-block*@*&gt;
                                &lt;div id=*@*map_wyczyn64*@*&gt;&lt;/div&gt;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WYCZYN_64_main--&gt;</v>
      </c>
      <c r="AJ66" s="58" t="str">
        <f t="shared" si="372"/>
        <v xml:space="preserve">                    
    &lt;!--feat pop-up code-----WYCZYN_64_---------------------------------------------------------------------------------&gt;
                    &lt;div class=*@*feat-content*@* id=*@*wyczyn64_content*@*&gt;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class=*@*feat-number*@*&gt;#wyczyn64&lt;/p&gt;
                                &lt;h2 class=*@*feat-title*@*&gt;Znajdź drzewo, które w twojej okolicy może zostać pomnikiem przyrody&lt;/h2&gt;
                                &lt;p class=*@*feat-counter*@*&gt; 0 osób wzięło udział&lt;/p&gt;
                                &lt;p class=*@*feat-description*@*&gt;Pomnikami przyrody są pojedyncze twory przyrody ożywionej i nieożywionej lub ich skupienia o szczególnej wartości przyrodniczej, naukowej, kulturowej, historycznej lub krajobrazowej oraz odznaczające się indywidualnymi cechami, wyróżniającymi je wśród innych tworów, okazałych rozmiarów drzewa, krzewy gatunków rodzimych lub obcych. Znajdź takie drzewo w swojej  okolicy i zrób sobie z nim zdjęcie. &lt;/p&gt;
                            &lt;/div&gt;
                            &lt;div class=*@*feat-map-block*@*&gt;
                                &lt;div id=*@*map_wyczyn64*@*&gt;&lt;/div&gt;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WYCZYN_64_main--&gt;</v>
      </c>
      <c r="AK66" s="59" t="str">
        <f t="shared" si="373"/>
        <v>#wyczyn64_content,</v>
      </c>
      <c r="AL66" s="59" t="str">
        <f t="shared" si="374"/>
        <v>#map_wyczyn64,</v>
      </c>
      <c r="AM66" s="54" t="s">
        <v>17</v>
      </c>
      <c r="AN66" s="53" t="str">
        <f t="shared" si="375"/>
        <v>64'</v>
      </c>
      <c r="AO66" s="60" t="s">
        <v>18</v>
      </c>
      <c r="AP66" s="53">
        <f t="shared" si="376"/>
        <v>64</v>
      </c>
      <c r="AQ66" s="54" t="s">
        <v>19</v>
      </c>
      <c r="AR66" s="53">
        <f t="shared" si="377"/>
        <v>64</v>
      </c>
      <c r="AS66" s="54" t="s">
        <v>20</v>
      </c>
      <c r="AT66" s="53">
        <f t="shared" si="378"/>
        <v>64</v>
      </c>
      <c r="AU66" s="54" t="s">
        <v>21</v>
      </c>
      <c r="AV66" s="58" t="str">
        <f t="shared" si="379"/>
        <v xml:space="preserve">    $('#wyczyn64').click(function() {
        document.querySelector('.bg-modal').style.display = 'block';
        document.querySelector('#wyczyn64_content').style.display = 'block';
        document.querySelector('#wyczyn64_content').style.position = 'fixed';
    });
    /*Closing the pop-up with feat-description*/
        $('.popup-close-arrow').click(function() {
        document.querySelector('.bg-modal').style.display = 'none';
        document.querySelector('#wyczyn64_content').style.display = 'none';
    });</v>
      </c>
      <c r="AW66" s="54" t="s">
        <v>32</v>
      </c>
      <c r="AX66" s="61">
        <f t="shared" si="380"/>
        <v>64</v>
      </c>
      <c r="AY66" s="54" t="s">
        <v>24</v>
      </c>
      <c r="AZ66" s="61">
        <f t="shared" si="381"/>
        <v>64</v>
      </c>
      <c r="BA66" s="57" t="s">
        <v>25</v>
      </c>
      <c r="BB66" s="61" t="str">
        <f t="shared" si="382"/>
        <v>50.1271245</v>
      </c>
      <c r="BC66" s="57" t="s">
        <v>26</v>
      </c>
      <c r="BD66" s="61" t="str">
        <f t="shared" si="383"/>
        <v>18.9382892</v>
      </c>
      <c r="BE66" s="2" t="s">
        <v>182</v>
      </c>
      <c r="BF66" s="61">
        <f t="shared" si="384"/>
        <v>64</v>
      </c>
      <c r="BG66" s="54" t="s">
        <v>27</v>
      </c>
      <c r="BH66" s="61">
        <f t="shared" si="385"/>
        <v>64</v>
      </c>
      <c r="BI66" s="57" t="s">
        <v>28</v>
      </c>
      <c r="BJ66" s="61">
        <f t="shared" si="386"/>
        <v>64</v>
      </c>
      <c r="BK66" s="54" t="s">
        <v>29</v>
      </c>
      <c r="BL66" s="61">
        <f t="shared" si="387"/>
        <v>64</v>
      </c>
      <c r="BM66" s="54" t="s">
        <v>50</v>
      </c>
      <c r="BN66" s="54" t="str">
        <f t="shared" si="388"/>
        <v>50.1271245</v>
      </c>
      <c r="BO66" s="54" t="s">
        <v>26</v>
      </c>
      <c r="BP66" s="54" t="str">
        <f t="shared" si="389"/>
        <v>18.9382892</v>
      </c>
      <c r="BQ66" s="2" t="s">
        <v>181</v>
      </c>
      <c r="BR66" s="61">
        <f t="shared" si="390"/>
        <v>64</v>
      </c>
      <c r="BS66" s="57" t="s">
        <v>30</v>
      </c>
      <c r="BT66" s="61">
        <f t="shared" si="391"/>
        <v>64</v>
      </c>
      <c r="BU66" s="54" t="s">
        <v>31</v>
      </c>
      <c r="BV66" s="61"/>
      <c r="BW66" s="57"/>
      <c r="BX66" s="61"/>
      <c r="BY66" s="57"/>
      <c r="BZ66" s="58" t="str">
        <f t="shared" si="392"/>
        <v xml:space="preserve">//----------------------------------------------------------------------------------------------------------------------------------------------------------------------------
                //Markers for WYCZYN_64
                //marker for main page
                addMarker_w64_main({coords:{lat:50.1271245, lng:18.9382892}, iconImage:'http://nieodlegla.pl/files/marker.svg', });
                function addMarker_w64_main(props) {var marker = new google.maps.Marker({ position:props.coords, map:map, }); if(props.iconImage){marker.setIcon(props.iconImage);}
                                                  google.maps.event.addListener(marker, "click", function() { document.querySelector('.bg-modal').style.display = 'block';         document.querySelector('#wyczyn64_content').style.display = 'block'; document.querySelector('#wyczyn64_content').style.position = 'fixed';});
                                                  };
                //Marker for pop-up
                addMarker_w64({coords:{lat:50.1271245, lng:18.9382892}, iconImage:'http://nieodlegla.pl/files/pin.svg', });
                function addMarker_w64(props) {var marker = new google.maps.Marker({ position:props.coords, map:map_wyczyn64, }); if(props.iconImage){marker.setIcon(props.iconImage);}};
                //----------------------------------------------------------------------------------------------------------------------------------------------------------------------------
</v>
      </c>
      <c r="CA66" s="57" t="s">
        <v>33</v>
      </c>
      <c r="CB66" s="61">
        <f t="shared" si="393"/>
        <v>64</v>
      </c>
      <c r="CC66" s="57" t="s">
        <v>34</v>
      </c>
      <c r="CD66" s="61" t="str">
        <f t="shared" si="394"/>
        <v>64'</v>
      </c>
      <c r="CE66" s="57" t="s">
        <v>35</v>
      </c>
      <c r="CF66" s="58" t="str">
        <f t="shared" si="395"/>
        <v>var map_wyczyn64 = new google.maps.Map(document.getElementById('map_wyczyn64'), optionsFeatPopup);</v>
      </c>
      <c r="CG66" s="2" t="s">
        <v>32</v>
      </c>
      <c r="CH66" s="6">
        <f t="shared" si="396"/>
        <v>64</v>
      </c>
      <c r="CI66" s="2" t="s">
        <v>154</v>
      </c>
      <c r="CJ66" s="9" t="str">
        <f t="shared" si="397"/>
        <v xml:space="preserve">//----------------------------------------------------------------------------------------------------------------------------------------------------------------------------
                //Markers for WYCZYN_64                //Marker for pop-up
                addMarker_w64({coords:{lat:50.1271245, lng:18.9382892}, iconImage:'http://nieodlegla.pl/files/pin.svg', });
                function addMarker_w64(props) {var marker = new google.maps.Marker({ position:props.coords, map:map_wyczyn64, }); if(props.iconImage){marker.setIcon(props.iconImage);}};
                //----------------------------------------------------------------------------------------------------------------------------------------------------------------------------
</v>
      </c>
      <c r="CK66" s="2" t="str">
        <f t="shared" si="39"/>
        <v>{
    *@*displayName*@*: *@*#wyczyn64*@*,
    *@*title*@*: *@*Znajdź drzewo, które w twojej okolicy może zostać pomnikiem przyrody*@*,
    *@*contestants*@*: ,
    *@*lat*@*: 50.1271245,
    *@*lng*@*: 18.9382892,
    *@*description*@*: *@*</v>
      </c>
      <c r="CL66" s="2" t="str">
        <f t="shared" si="40"/>
        <v>*@*,
    *@*author*@*: *@*Janusz*@*
  },</v>
      </c>
      <c r="CM66" s="11" t="str">
        <f t="shared" si="41"/>
        <v>{
    *@*displayName*@*: *@*#wyczyn64*@*,
    *@*title*@*: *@*Znajdź drzewo, które w twojej okolicy może zostać pomnikiem przyrody*@*,
    *@*contestants*@*: ,
    *@*lat*@*: 50.1271245,
    *@*lng*@*: 18.9382892,
    *@*description*@*: *@*Pomnikami przyrody są pojedyncze twory przyrody ożywionej i nieożywionej lub ich skupienia o szczególnej wartości przyrodniczej, naukowej, kulturowej, historycznej lub krajobrazowej oraz odznaczające się indywidualnymi cechami, wyróżniającymi je wśród innych tworów, okazałych rozmiarów drzewa, krzewy gatunków rodzimych lub obcych. Znajdź takie drzewo w swojej  okolicy i zrób sobie z nim zdjęcie. *@*,
    *@*author*@*: *@*Janusz*@*
  },</v>
      </c>
    </row>
    <row r="67" spans="1:91" ht="54" customHeight="1" thickBot="1" x14ac:dyDescent="0.3">
      <c r="A67" s="34">
        <v>65</v>
      </c>
      <c r="B67" s="75" t="s">
        <v>238</v>
      </c>
      <c r="C67" s="3" t="s">
        <v>359</v>
      </c>
      <c r="D67" s="3" t="s">
        <v>360</v>
      </c>
      <c r="E67" s="3" t="s">
        <v>254</v>
      </c>
      <c r="G67" s="2" t="s">
        <v>255</v>
      </c>
      <c r="H67" s="2" t="s">
        <v>401</v>
      </c>
      <c r="I67" s="52" t="s">
        <v>7</v>
      </c>
      <c r="J67" s="53">
        <f t="shared" si="359"/>
        <v>65</v>
      </c>
      <c r="K67" s="54" t="s">
        <v>9</v>
      </c>
      <c r="L67" s="55">
        <f t="shared" si="360"/>
        <v>65</v>
      </c>
      <c r="M67" s="56" t="s">
        <v>10</v>
      </c>
      <c r="N67" s="53">
        <f t="shared" si="361"/>
        <v>65</v>
      </c>
      <c r="O67" s="54" t="s">
        <v>11</v>
      </c>
      <c r="P67" s="53" t="str">
        <f t="shared" si="362"/>
        <v>Pokonaj górską rzekę na Warmii i znajdź dawną hutę szkła</v>
      </c>
      <c r="Q67" s="56" t="s">
        <v>48</v>
      </c>
      <c r="R67" s="54" t="s">
        <v>37</v>
      </c>
      <c r="S67" s="55">
        <f t="shared" si="363"/>
        <v>65</v>
      </c>
      <c r="T67" s="56" t="s">
        <v>38</v>
      </c>
      <c r="U67" s="53">
        <f t="shared" si="364"/>
        <v>65</v>
      </c>
      <c r="V67" s="54" t="s">
        <v>12</v>
      </c>
      <c r="W67" s="53">
        <f t="shared" si="365"/>
        <v>65</v>
      </c>
      <c r="X67" s="54" t="s">
        <v>13</v>
      </c>
      <c r="Y67" s="53" t="str">
        <f t="shared" si="366"/>
        <v>Pokonaj górską rzekę na Warmii i znajdź dawną hutę szkła</v>
      </c>
      <c r="Z67" s="54" t="s">
        <v>49</v>
      </c>
      <c r="AA67" s="53" t="str">
        <f t="shared" si="367"/>
        <v xml:space="preserve">Warmia raczej kojarzy  się z jeziorami. Daj się zatem zaskoczyć rzece Łynie i jej przełomowi w Rezerwacie Las Warmiński. Na odcinku kilku kilometrów Łyna przebija się przez wzgórza, wcinając się w nie głębokim na kilkadziesiąt metrów wąwozem. Udaj się na spacer wzdłuż jej brzegu. Zacznij na plaży w podolsztyńskiej wsi Ruś, pokonaj ścieżkę wiodącą przez majestatyczne lasy w górę rzeki, znajdź zerwany przez wodę most, odkryj fundamenty jednej z największych hut szkła w dawnych Prusach Wschodnich w Jełguniu. &lt;br/&gt;Propozycję tego wyczynu nadesłał do nas Jakub Oficjalski.
</v>
      </c>
      <c r="AB67" s="54" t="s">
        <v>14</v>
      </c>
      <c r="AC67" s="53">
        <f t="shared" si="368"/>
        <v>65</v>
      </c>
      <c r="AD67" s="54" t="s">
        <v>308</v>
      </c>
      <c r="AE67" s="53">
        <f t="shared" si="369"/>
        <v>65</v>
      </c>
      <c r="AF67" s="54" t="s">
        <v>15</v>
      </c>
      <c r="AG67" s="53">
        <f t="shared" si="370"/>
        <v>65</v>
      </c>
      <c r="AH67" s="57" t="s">
        <v>8</v>
      </c>
      <c r="AI67" s="74" t="str">
        <f t="shared" si="371"/>
        <v>&lt;!---WYCZYN_65_main--&gt;                    
                    &lt;div class=*@*feat-box*@* id=*@*wyczyn65*@* &gt;
                        &lt;p class=*@*feat-number*@*&gt;#wyczyn65&lt;/p&gt;
                        &lt;h3 class=*@*feat-title*@*&gt;Pokonaj górską rzekę na Warmii i znajdź dawną hutę szkła&lt;/h3&gt;
                        &lt;p class=*@*feat-counter*@*&gt; 0 osób wzięło udział&lt;/p&gt;
                    &lt;/div&gt;
    &lt;!--feat pop-up code-----WYCZYN_65_---------------------------------------------------------------------------------&gt;
                    &lt;div class=*@*feat-content*@* id=*@*wyczyn65_content*@*&gt;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class=*@*feat-number*@*&gt;#wyczyn65&lt;/p&gt;
                                &lt;h2 class=*@*feat-title*@*&gt;Pokonaj górską rzekę na Warmii i znajdź dawną hutę szkła&lt;/h2&gt;
                                &lt;p class=*@*feat-counter*@*&gt; 0 osób wzięło udział&lt;/p&gt;
                                &lt;p class=*@*feat-description*@*&gt;Warmia raczej kojarzy  się z jeziorami. Daj się zatem zaskoczyć rzece Łynie i jej przełomowi w Rezerwacie Las Warmiński. Na odcinku kilku kilometrów Łyna przebija się przez wzgórza, wcinając się w nie głębokim na kilkadziesiąt metrów wąwozem. Udaj się na spacer wzdłuż jej brzegu. Zacznij na plaży w podolsztyńskiej wsi Ruś, pokonaj ścieżkę wiodącą przez majestatyczne lasy w górę rzeki, znajdź zerwany przez wodę most, odkryj fundamenty jednej z największych hut szkła w dawnych Prusach Wschodnich w Jełguniu. &lt;br/&gt;Propozycję tego wyczynu nadesłał do nas Jakub Oficjalski.
&lt;/p&gt;
                            &lt;/div&gt;
                            &lt;div class=*@*feat-map-block*@*&gt;
                                &lt;div id=*@*map_wyczyn65*@*&gt;&lt;/div&gt;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WYCZYN_65_main--&gt;</v>
      </c>
      <c r="AJ67" s="58" t="str">
        <f t="shared" si="372"/>
        <v xml:space="preserve">                    
    &lt;!--feat pop-up code-----WYCZYN_65_---------------------------------------------------------------------------------&gt;
                    &lt;div class=*@*feat-content*@* id=*@*wyczyn65_content*@*&gt;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class=*@*feat-number*@*&gt;#wyczyn65&lt;/p&gt;
                                &lt;h2 class=*@*feat-title*@*&gt;Pokonaj górską rzekę na Warmii i znajdź dawną hutę szkła&lt;/h2&gt;
                                &lt;p class=*@*feat-counter*@*&gt; 0 osób wzięło udział&lt;/p&gt;
                                &lt;p class=*@*feat-description*@*&gt;Warmia raczej kojarzy  się z jeziorami. Daj się zatem zaskoczyć rzece Łynie i jej przełomowi w Rezerwacie Las Warmiński. Na odcinku kilku kilometrów Łyna przebija się przez wzgórza, wcinając się w nie głębokim na kilkadziesiąt metrów wąwozem. Udaj się na spacer wzdłuż jej brzegu. Zacznij na plaży w podolsztyńskiej wsi Ruś, pokonaj ścieżkę wiodącą przez majestatyczne lasy w górę rzeki, znajdź zerwany przez wodę most, odkryj fundamenty jednej z największych hut szkła w dawnych Prusach Wschodnich w Jełguniu. &lt;br/&gt;Propozycję tego wyczynu nadesłał do nas Jakub Oficjalski.
&lt;/p&gt;
                            &lt;/div&gt;
                            &lt;div class=*@*feat-map-block*@*&gt;
                                &lt;div id=*@*map_wyczyn65*@*&gt;&lt;/div&gt;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WYCZYN_65_main--&gt;</v>
      </c>
      <c r="AK67" s="59" t="str">
        <f t="shared" si="373"/>
        <v>#wyczyn65_content,</v>
      </c>
      <c r="AL67" s="59" t="str">
        <f t="shared" si="374"/>
        <v>#map_wyczyn65,</v>
      </c>
      <c r="AM67" s="54" t="s">
        <v>17</v>
      </c>
      <c r="AN67" s="53" t="str">
        <f t="shared" si="375"/>
        <v>65'</v>
      </c>
      <c r="AO67" s="60" t="s">
        <v>18</v>
      </c>
      <c r="AP67" s="53">
        <f t="shared" si="376"/>
        <v>65</v>
      </c>
      <c r="AQ67" s="54" t="s">
        <v>19</v>
      </c>
      <c r="AR67" s="53">
        <f t="shared" si="377"/>
        <v>65</v>
      </c>
      <c r="AS67" s="54" t="s">
        <v>20</v>
      </c>
      <c r="AT67" s="53">
        <f t="shared" si="378"/>
        <v>65</v>
      </c>
      <c r="AU67" s="54" t="s">
        <v>21</v>
      </c>
      <c r="AV67" s="58" t="str">
        <f t="shared" si="379"/>
        <v xml:space="preserve">    $('#wyczyn65').click(function() {
        document.querySelector('.bg-modal').style.display = 'block';
        document.querySelector('#wyczyn65_content').style.display = 'block';
        document.querySelector('#wyczyn65_content').style.position = 'fixed';
    });
    /*Closing the pop-up with feat-description*/
        $('.popup-close-arrow').click(function() {
        document.querySelector('.bg-modal').style.display = 'none';
        document.querySelector('#wyczyn65_content').style.display = 'none';
    });</v>
      </c>
      <c r="AW67" s="54" t="s">
        <v>32</v>
      </c>
      <c r="AX67" s="61">
        <f t="shared" si="380"/>
        <v>65</v>
      </c>
      <c r="AY67" s="54" t="s">
        <v>24</v>
      </c>
      <c r="AZ67" s="61">
        <f t="shared" si="381"/>
        <v>65</v>
      </c>
      <c r="BA67" s="57" t="s">
        <v>25</v>
      </c>
      <c r="BB67" s="61" t="str">
        <f t="shared" si="382"/>
        <v>53.687928</v>
      </c>
      <c r="BC67" s="57" t="s">
        <v>26</v>
      </c>
      <c r="BD67" s="61" t="str">
        <f t="shared" si="383"/>
        <v xml:space="preserve"> 20.500425</v>
      </c>
      <c r="BE67" s="2" t="s">
        <v>182</v>
      </c>
      <c r="BF67" s="61">
        <f t="shared" si="384"/>
        <v>65</v>
      </c>
      <c r="BG67" s="54" t="s">
        <v>27</v>
      </c>
      <c r="BH67" s="61">
        <f t="shared" si="385"/>
        <v>65</v>
      </c>
      <c r="BI67" s="57" t="s">
        <v>28</v>
      </c>
      <c r="BJ67" s="61">
        <f t="shared" si="386"/>
        <v>65</v>
      </c>
      <c r="BK67" s="54" t="s">
        <v>29</v>
      </c>
      <c r="BL67" s="61">
        <f t="shared" si="387"/>
        <v>65</v>
      </c>
      <c r="BM67" s="54" t="s">
        <v>50</v>
      </c>
      <c r="BN67" s="54" t="str">
        <f t="shared" si="388"/>
        <v>53.687928</v>
      </c>
      <c r="BO67" s="54" t="s">
        <v>26</v>
      </c>
      <c r="BP67" s="54" t="str">
        <f t="shared" si="389"/>
        <v xml:space="preserve"> 20.500425</v>
      </c>
      <c r="BQ67" s="2" t="s">
        <v>181</v>
      </c>
      <c r="BR67" s="61">
        <f t="shared" si="390"/>
        <v>65</v>
      </c>
      <c r="BS67" s="57" t="s">
        <v>30</v>
      </c>
      <c r="BT67" s="61">
        <f t="shared" si="391"/>
        <v>65</v>
      </c>
      <c r="BU67" s="54" t="s">
        <v>31</v>
      </c>
      <c r="BV67" s="61"/>
      <c r="BW67" s="57"/>
      <c r="BX67" s="61"/>
      <c r="BY67" s="57"/>
      <c r="BZ67" s="58" t="str">
        <f t="shared" si="392"/>
        <v xml:space="preserve">//----------------------------------------------------------------------------------------------------------------------------------------------------------------------------
                //Markers for WYCZYN_65
                //marker for main page
                addMarker_w65_main({coords:{lat:53.687928, lng: 20.500425}, iconImage:'http://nieodlegla.pl/files/marker.svg', });
                function addMarker_w65_main(props) {var marker = new google.maps.Marker({ position:props.coords, map:map, }); if(props.iconImage){marker.setIcon(props.iconImage);}
                                                  google.maps.event.addListener(marker, "click", function() { document.querySelector('.bg-modal').style.display = 'block';         document.querySelector('#wyczyn65_content').style.display = 'block'; document.querySelector('#wyczyn65_content').style.position = 'fixed';});
                                                  };
                //Marker for pop-up
                addMarker_w65({coords:{lat:53.687928, lng: 20.500425}, iconImage:'http://nieodlegla.pl/files/pin.svg', });
                function addMarker_w65(props) {var marker = new google.maps.Marker({ position:props.coords, map:map_wyczyn65, }); if(props.iconImage){marker.setIcon(props.iconImage);}};
                //----------------------------------------------------------------------------------------------------------------------------------------------------------------------------
</v>
      </c>
      <c r="CA67" s="57" t="s">
        <v>33</v>
      </c>
      <c r="CB67" s="61">
        <f t="shared" si="393"/>
        <v>65</v>
      </c>
      <c r="CC67" s="57" t="s">
        <v>34</v>
      </c>
      <c r="CD67" s="61" t="str">
        <f t="shared" si="394"/>
        <v>65'</v>
      </c>
      <c r="CE67" s="57" t="s">
        <v>35</v>
      </c>
      <c r="CF67" s="58" t="str">
        <f t="shared" si="395"/>
        <v>var map_wyczyn65 = new google.maps.Map(document.getElementById('map_wyczyn65'), optionsFeatPopup);</v>
      </c>
      <c r="CG67" s="2" t="s">
        <v>32</v>
      </c>
      <c r="CH67" s="6">
        <f t="shared" si="396"/>
        <v>65</v>
      </c>
      <c r="CI67" s="2" t="s">
        <v>154</v>
      </c>
      <c r="CJ67" s="9" t="str">
        <f t="shared" si="397"/>
        <v xml:space="preserve">//----------------------------------------------------------------------------------------------------------------------------------------------------------------------------
                //Markers for WYCZYN_65                //Marker for pop-up
                addMarker_w65({coords:{lat:53.687928, lng: 20.500425}, iconImage:'http://nieodlegla.pl/files/pin.svg', });
                function addMarker_w65(props) {var marker = new google.maps.Marker({ position:props.coords, map:map_wyczyn65, }); if(props.iconImage){marker.setIcon(props.iconImage);}};
                //----------------------------------------------------------------------------------------------------------------------------------------------------------------------------
</v>
      </c>
      <c r="CK67" s="2" t="str">
        <f t="shared" ref="CK67:CK99" si="398">"{
    *@*displayName*@*: *@*#wyczyn"&amp;A67&amp;"*@*,
    *@*title*@*: *@*"&amp;E67&amp;"*@*,
    *@*contestants*@*: "&amp;F67&amp;",
    *@*lat*@*: "&amp;C67&amp;",
    *@*lng*@*: "&amp;D67&amp;",
    *@*description*@*: *@*"</f>
        <v>{
    *@*displayName*@*: *@*#wyczyn65*@*,
    *@*title*@*: *@*Pokonaj górską rzekę na Warmii i znajdź dawną hutę szkła*@*,
    *@*contestants*@*: ,
    *@*lat*@*: 53.687928,
    *@*lng*@*:  20.500425,
    *@*description*@*: *@*</v>
      </c>
      <c r="CL67" s="2" t="str">
        <f t="shared" ref="CL67:CL99" si="399">"*@*,
    *@*author*@*: *@*"&amp;H67&amp;"*@*
  },"</f>
        <v>*@*,
    *@*author*@*: *@* Jakub Oficjalski*@*
  },</v>
      </c>
      <c r="CM67" s="11" t="str">
        <f t="shared" ref="CM67:CM99" si="400">CONCATENATE(CK67,G67,CL67)</f>
        <v>{
    *@*displayName*@*: *@*#wyczyn65*@*,
    *@*title*@*: *@*Pokonaj górską rzekę na Warmii i znajdź dawną hutę szkła*@*,
    *@*contestants*@*: ,
    *@*lat*@*: 53.687928,
    *@*lng*@*:  20.500425,
    *@*description*@*: *@*Warmia raczej kojarzy  się z jeziorami. Daj się zatem zaskoczyć rzece Łynie i jej przełomowi w Rezerwacie Las Warmiński. Na odcinku kilku kilometrów Łyna przebija się przez wzgórza, wcinając się w nie głębokim na kilkadziesiąt metrów wąwozem. Udaj się na spacer wzdłuż jej brzegu. Zacznij na plaży w podolsztyńskiej wsi Ruś, pokonaj ścieżkę wiodącą przez majestatyczne lasy w górę rzeki, znajdź zerwany przez wodę most, odkryj fundamenty jednej z największych hut szkła w dawnych Prusach Wschodnich w Jełguniu. &lt;br/&gt;Propozycję tego wyczynu nadesłał do nas Jakub Oficjalski.
*@*,
    *@*author*@*: *@* Jakub Oficjalski*@*
  },</v>
      </c>
    </row>
    <row r="68" spans="1:91" ht="54" customHeight="1" thickBot="1" x14ac:dyDescent="0.3">
      <c r="A68" s="34">
        <v>66</v>
      </c>
      <c r="B68" s="75" t="s">
        <v>239</v>
      </c>
      <c r="C68" s="3" t="s">
        <v>361</v>
      </c>
      <c r="D68" s="3" t="s">
        <v>362</v>
      </c>
      <c r="E68" s="3" t="s">
        <v>253</v>
      </c>
      <c r="G68" s="2" t="s">
        <v>403</v>
      </c>
      <c r="H68" s="2" t="s">
        <v>402</v>
      </c>
      <c r="I68" s="52" t="s">
        <v>7</v>
      </c>
      <c r="J68" s="53">
        <f t="shared" si="359"/>
        <v>66</v>
      </c>
      <c r="K68" s="54" t="s">
        <v>9</v>
      </c>
      <c r="L68" s="55">
        <f t="shared" si="360"/>
        <v>66</v>
      </c>
      <c r="M68" s="56" t="s">
        <v>10</v>
      </c>
      <c r="N68" s="53">
        <f t="shared" si="361"/>
        <v>66</v>
      </c>
      <c r="O68" s="54" t="s">
        <v>11</v>
      </c>
      <c r="P68" s="53" t="str">
        <f t="shared" si="362"/>
        <v>Zmocz stopę w Pojezierzu Ursynowskim</v>
      </c>
      <c r="Q68" s="56" t="s">
        <v>48</v>
      </c>
      <c r="R68" s="54" t="s">
        <v>37</v>
      </c>
      <c r="S68" s="55">
        <f t="shared" si="363"/>
        <v>66</v>
      </c>
      <c r="T68" s="56" t="s">
        <v>38</v>
      </c>
      <c r="U68" s="53">
        <f t="shared" si="364"/>
        <v>66</v>
      </c>
      <c r="V68" s="54" t="s">
        <v>12</v>
      </c>
      <c r="W68" s="53">
        <f t="shared" si="365"/>
        <v>66</v>
      </c>
      <c r="X68" s="54" t="s">
        <v>13</v>
      </c>
      <c r="Y68" s="53" t="str">
        <f t="shared" si="366"/>
        <v>Zmocz stopę w Pojezierzu Ursynowskim</v>
      </c>
      <c r="Z68" s="54" t="s">
        <v>49</v>
      </c>
      <c r="AA68" s="53" t="str">
        <f t="shared" si="367"/>
        <v xml:space="preserve">Nie każdy wie o tym, że na warszawskim Ursynowie jest co najmniej 21 zbiorników wodnych. Z hydrologicznego punktu widzenia teren ten, choć mocno zurbanizowany, kwalifikuje się do określenia "pojezierze".
Wyrusz w trasę po Ursynowskich stawach i jeziorkach! Odkryj skąd nazwy wzięły Jeziorki czy Moczydło. Zmocz stopę w każdym ursynowskim zbiorniku i zalicz zapomniane pojezierze. 
</v>
      </c>
      <c r="AB68" s="54" t="s">
        <v>14</v>
      </c>
      <c r="AC68" s="53">
        <f t="shared" si="368"/>
        <v>66</v>
      </c>
      <c r="AD68" s="54" t="s">
        <v>308</v>
      </c>
      <c r="AE68" s="53">
        <f t="shared" si="369"/>
        <v>66</v>
      </c>
      <c r="AF68" s="54" t="s">
        <v>15</v>
      </c>
      <c r="AG68" s="53">
        <f t="shared" si="370"/>
        <v>66</v>
      </c>
      <c r="AH68" s="57" t="s">
        <v>8</v>
      </c>
      <c r="AI68" s="74" t="str">
        <f t="shared" si="371"/>
        <v>&lt;!---WYCZYN_66_main--&gt;                    
                    &lt;div class=*@*feat-box*@* id=*@*wyczyn66*@* &gt;
                        &lt;p class=*@*feat-number*@*&gt;#wyczyn66&lt;/p&gt;
                        &lt;h3 class=*@*feat-title*@*&gt;Zmocz stopę w Pojezierzu Ursynowskim&lt;/h3&gt;
                        &lt;p class=*@*feat-counter*@*&gt; 0 osób wzięło udział&lt;/p&gt;
                    &lt;/div&gt;
    &lt;!--feat pop-up code-----WYCZYN_66_---------------------------------------------------------------------------------&gt;
                    &lt;div class=*@*feat-content*@* id=*@*wyczyn66_content*@*&gt;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class=*@*feat-number*@*&gt;#wyczyn66&lt;/p&gt;
                                &lt;h2 class=*@*feat-title*@*&gt;Zmocz stopę w Pojezierzu Ursynowskim&lt;/h2&gt;
                                &lt;p class=*@*feat-counter*@*&gt; 0 osób wzięło udział&lt;/p&gt;
                                &lt;p class=*@*feat-description*@*&gt;Nie każdy wie o tym, że na warszawskim Ursynowie jest co najmniej 21 zbiorników wodnych. Z hydrologicznego punktu widzenia teren ten, choć mocno zurbanizowany, kwalifikuje się do określenia "pojezierze".
Wyrusz w trasę po Ursynowskich stawach i jeziorkach! Odkryj skąd nazwy wzięły Jeziorki czy Moczydło. Zmocz stopę w każdym ursynowskim zbiorniku i zalicz zapomniane pojezierze. 
&lt;/p&gt;
                            &lt;/div&gt;
                            &lt;div class=*@*feat-map-block*@*&gt;
                                &lt;div id=*@*map_wyczyn66*@*&gt;&lt;/div&gt;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WYCZYN_66_main--&gt;</v>
      </c>
      <c r="AJ68" s="58" t="str">
        <f t="shared" si="372"/>
        <v xml:space="preserve">                    
    &lt;!--feat pop-up code-----WYCZYN_66_---------------------------------------------------------------------------------&gt;
                    &lt;div class=*@*feat-content*@* id=*@*wyczyn66_content*@*&gt;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class=*@*feat-number*@*&gt;#wyczyn66&lt;/p&gt;
                                &lt;h2 class=*@*feat-title*@*&gt;Zmocz stopę w Pojezierzu Ursynowskim&lt;/h2&gt;
                                &lt;p class=*@*feat-counter*@*&gt; 0 osób wzięło udział&lt;/p&gt;
                                &lt;p class=*@*feat-description*@*&gt;Nie każdy wie o tym, że na warszawskim Ursynowie jest co najmniej 21 zbiorników wodnych. Z hydrologicznego punktu widzenia teren ten, choć mocno zurbanizowany, kwalifikuje się do określenia "pojezierze".
Wyrusz w trasę po Ursynowskich stawach i jeziorkach! Odkryj skąd nazwy wzięły Jeziorki czy Moczydło. Zmocz stopę w każdym ursynowskim zbiorniku i zalicz zapomniane pojezierze. 
&lt;/p&gt;
                            &lt;/div&gt;
                            &lt;div class=*@*feat-map-block*@*&gt;
                                &lt;div id=*@*map_wyczyn66*@*&gt;&lt;/div&gt;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WYCZYN_66_main--&gt;</v>
      </c>
      <c r="AK68" s="59" t="str">
        <f t="shared" si="373"/>
        <v>#wyczyn66_content,</v>
      </c>
      <c r="AL68" s="59" t="str">
        <f t="shared" si="374"/>
        <v>#map_wyczyn66,</v>
      </c>
      <c r="AM68" s="54" t="s">
        <v>17</v>
      </c>
      <c r="AN68" s="53" t="str">
        <f t="shared" si="375"/>
        <v>66'</v>
      </c>
      <c r="AO68" s="60" t="s">
        <v>18</v>
      </c>
      <c r="AP68" s="53">
        <f t="shared" si="376"/>
        <v>66</v>
      </c>
      <c r="AQ68" s="54" t="s">
        <v>19</v>
      </c>
      <c r="AR68" s="53">
        <f t="shared" si="377"/>
        <v>66</v>
      </c>
      <c r="AS68" s="54" t="s">
        <v>20</v>
      </c>
      <c r="AT68" s="53">
        <f t="shared" si="378"/>
        <v>66</v>
      </c>
      <c r="AU68" s="54" t="s">
        <v>21</v>
      </c>
      <c r="AV68" s="58" t="str">
        <f t="shared" si="379"/>
        <v xml:space="preserve">    $('#wyczyn66').click(function() {
        document.querySelector('.bg-modal').style.display = 'block';
        document.querySelector('#wyczyn66_content').style.display = 'block';
        document.querySelector('#wyczyn66_content').style.position = 'fixed';
    });
    /*Closing the pop-up with feat-description*/
        $('.popup-close-arrow').click(function() {
        document.querySelector('.bg-modal').style.display = 'none';
        document.querySelector('#wyczyn66_content').style.display = 'none';
    });</v>
      </c>
      <c r="AW68" s="54" t="s">
        <v>32</v>
      </c>
      <c r="AX68" s="61">
        <f t="shared" si="380"/>
        <v>66</v>
      </c>
      <c r="AY68" s="54" t="s">
        <v>24</v>
      </c>
      <c r="AZ68" s="61">
        <f t="shared" si="381"/>
        <v>66</v>
      </c>
      <c r="BA68" s="57" t="s">
        <v>25</v>
      </c>
      <c r="BB68" s="61" t="str">
        <f t="shared" si="382"/>
        <v>52.1326674</v>
      </c>
      <c r="BC68" s="57" t="s">
        <v>26</v>
      </c>
      <c r="BD68" s="61" t="str">
        <f t="shared" si="383"/>
        <v>21.0392388</v>
      </c>
      <c r="BE68" s="2" t="s">
        <v>182</v>
      </c>
      <c r="BF68" s="61">
        <f t="shared" si="384"/>
        <v>66</v>
      </c>
      <c r="BG68" s="54" t="s">
        <v>27</v>
      </c>
      <c r="BH68" s="61">
        <f t="shared" si="385"/>
        <v>66</v>
      </c>
      <c r="BI68" s="57" t="s">
        <v>28</v>
      </c>
      <c r="BJ68" s="61">
        <f t="shared" si="386"/>
        <v>66</v>
      </c>
      <c r="BK68" s="54" t="s">
        <v>29</v>
      </c>
      <c r="BL68" s="61">
        <f t="shared" si="387"/>
        <v>66</v>
      </c>
      <c r="BM68" s="54" t="s">
        <v>50</v>
      </c>
      <c r="BN68" s="54" t="str">
        <f t="shared" si="388"/>
        <v>52.1326674</v>
      </c>
      <c r="BO68" s="54" t="s">
        <v>26</v>
      </c>
      <c r="BP68" s="54" t="str">
        <f t="shared" si="389"/>
        <v>21.0392388</v>
      </c>
      <c r="BQ68" s="2" t="s">
        <v>181</v>
      </c>
      <c r="BR68" s="61">
        <f t="shared" si="390"/>
        <v>66</v>
      </c>
      <c r="BS68" s="57" t="s">
        <v>30</v>
      </c>
      <c r="BT68" s="61">
        <f t="shared" si="391"/>
        <v>66</v>
      </c>
      <c r="BU68" s="54" t="s">
        <v>31</v>
      </c>
      <c r="BV68" s="61"/>
      <c r="BW68" s="57"/>
      <c r="BX68" s="61"/>
      <c r="BY68" s="57"/>
      <c r="BZ68" s="58" t="str">
        <f t="shared" si="392"/>
        <v xml:space="preserve">//----------------------------------------------------------------------------------------------------------------------------------------------------------------------------
                //Markers for WYCZYN_66
                //marker for main page
                addMarker_w66_main({coords:{lat:52.1326674, lng:21.0392388}, iconImage:'http://nieodlegla.pl/files/marker.svg', });
                function addMarker_w66_main(props) {var marker = new google.maps.Marker({ position:props.coords, map:map, }); if(props.iconImage){marker.setIcon(props.iconImage);}
                                                  google.maps.event.addListener(marker, "click", function() { document.querySelector('.bg-modal').style.display = 'block';         document.querySelector('#wyczyn66_content').style.display = 'block'; document.querySelector('#wyczyn66_content').style.position = 'fixed';});
                                                  };
                //Marker for pop-up
                addMarker_w66({coords:{lat:52.1326674, lng:21.0392388}, iconImage:'http://nieodlegla.pl/files/pin.svg', });
                function addMarker_w66(props) {var marker = new google.maps.Marker({ position:props.coords, map:map_wyczyn66, }); if(props.iconImage){marker.setIcon(props.iconImage);}};
                //----------------------------------------------------------------------------------------------------------------------------------------------------------------------------
</v>
      </c>
      <c r="CA68" s="57" t="s">
        <v>33</v>
      </c>
      <c r="CB68" s="61">
        <f t="shared" si="393"/>
        <v>66</v>
      </c>
      <c r="CC68" s="57" t="s">
        <v>34</v>
      </c>
      <c r="CD68" s="61" t="str">
        <f t="shared" si="394"/>
        <v>66'</v>
      </c>
      <c r="CE68" s="57" t="s">
        <v>35</v>
      </c>
      <c r="CF68" s="58" t="str">
        <f t="shared" si="395"/>
        <v>var map_wyczyn66 = new google.maps.Map(document.getElementById('map_wyczyn66'), optionsFeatPopup);</v>
      </c>
      <c r="CG68" s="2" t="s">
        <v>32</v>
      </c>
      <c r="CH68" s="6">
        <f t="shared" si="396"/>
        <v>66</v>
      </c>
      <c r="CI68" s="2" t="s">
        <v>154</v>
      </c>
      <c r="CJ68" s="9" t="str">
        <f t="shared" si="397"/>
        <v xml:space="preserve">//----------------------------------------------------------------------------------------------------------------------------------------------------------------------------
                //Markers for WYCZYN_66                //Marker for pop-up
                addMarker_w66({coords:{lat:52.1326674, lng:21.0392388}, iconImage:'http://nieodlegla.pl/files/pin.svg', });
                function addMarker_w66(props) {var marker = new google.maps.Marker({ position:props.coords, map:map_wyczyn66, }); if(props.iconImage){marker.setIcon(props.iconImage);}};
                //----------------------------------------------------------------------------------------------------------------------------------------------------------------------------
</v>
      </c>
      <c r="CK68" s="2" t="str">
        <f t="shared" si="398"/>
        <v>{
    *@*displayName*@*: *@*#wyczyn66*@*,
    *@*title*@*: *@*Zmocz stopę w Pojezierzu Ursynowskim*@*,
    *@*contestants*@*: ,
    *@*lat*@*: 52.1326674,
    *@*lng*@*: 21.0392388,
    *@*description*@*: *@*</v>
      </c>
      <c r="CL68" s="2" t="str">
        <f t="shared" si="399"/>
        <v>*@*,
    *@*author*@*: *@*Jakub Oficjalski*@*
  },</v>
      </c>
      <c r="CM68" s="11" t="str">
        <f t="shared" si="400"/>
        <v>{
    *@*displayName*@*: *@*#wyczyn66*@*,
    *@*title*@*: *@*Zmocz stopę w Pojezierzu Ursynowskim*@*,
    *@*contestants*@*: ,
    *@*lat*@*: 52.1326674,
    *@*lng*@*: 21.0392388,
    *@*description*@*: *@*Nie każdy wie o tym, że na warszawskim Ursynowie jest co najmniej 21 zbiorników wodnych. Z hydrologicznego punktu widzenia teren ten, choć mocno zurbanizowany, kwalifikuje się do określenia "pojezierze".
Wyrusz w trasę po Ursynowskich stawach i jeziorkach! Odkryj skąd nazwy wzięły Jeziorki czy Moczydło. Zmocz stopę w każdym ursynowskim zbiorniku i zalicz zapomniane pojezierze. 
*@*,
    *@*author*@*: *@*Jakub Oficjalski*@*
  },</v>
      </c>
    </row>
    <row r="69" spans="1:91" ht="54" customHeight="1" thickBot="1" x14ac:dyDescent="0.3">
      <c r="A69" s="34">
        <v>67</v>
      </c>
      <c r="B69" s="75" t="s">
        <v>240</v>
      </c>
      <c r="C69" s="3" t="s">
        <v>363</v>
      </c>
      <c r="D69" s="3" t="s">
        <v>364</v>
      </c>
      <c r="E69" s="3" t="s">
        <v>252</v>
      </c>
      <c r="G69" s="2" t="s">
        <v>405</v>
      </c>
      <c r="H69" s="2" t="s">
        <v>404</v>
      </c>
      <c r="I69" s="52" t="s">
        <v>7</v>
      </c>
      <c r="J69" s="53">
        <f t="shared" si="359"/>
        <v>67</v>
      </c>
      <c r="K69" s="54" t="s">
        <v>9</v>
      </c>
      <c r="L69" s="55">
        <f t="shared" si="360"/>
        <v>67</v>
      </c>
      <c r="M69" s="56" t="s">
        <v>10</v>
      </c>
      <c r="N69" s="53">
        <f t="shared" si="361"/>
        <v>67</v>
      </c>
      <c r="O69" s="54" t="s">
        <v>11</v>
      </c>
      <c r="P69" s="53" t="str">
        <f t="shared" si="362"/>
        <v>Forsowanie siedemset drugiego kilimetra Wisły</v>
      </c>
      <c r="Q69" s="56" t="s">
        <v>48</v>
      </c>
      <c r="R69" s="54" t="s">
        <v>37</v>
      </c>
      <c r="S69" s="55">
        <f t="shared" si="363"/>
        <v>67</v>
      </c>
      <c r="T69" s="56" t="s">
        <v>38</v>
      </c>
      <c r="U69" s="53">
        <f t="shared" si="364"/>
        <v>67</v>
      </c>
      <c r="V69" s="54" t="s">
        <v>12</v>
      </c>
      <c r="W69" s="53">
        <f t="shared" si="365"/>
        <v>67</v>
      </c>
      <c r="X69" s="54" t="s">
        <v>13</v>
      </c>
      <c r="Y69" s="53" t="str">
        <f t="shared" si="366"/>
        <v>Forsowanie siedemset drugiego kilimetra Wisły</v>
      </c>
      <c r="Z69" s="54" t="s">
        <v>49</v>
      </c>
      <c r="AA69" s="53" t="str">
        <f t="shared" si="367"/>
        <v>Nieszawa to malutkie miasteczko z ciekawą historią noszącą jeszcze ślady jej minionego handlowego i rybackiego charakteru. Od wielu lat funkcjonuje tam przeprawa promowa przez Wisłę. Obsługuje ją  wyjątkowy prom z napędem bocznym. Przepłyń tym promem na drugą stronę rzeki. Poniżej miejsca przeprawy planuje się budowę stopnia piętrzącego wodę, co budzi wiele sporów dotyczących wpływu tej inwestycji na przyrodę doliny Wisły. Zrób to zanim będzie za późno.</v>
      </c>
      <c r="AB69" s="54" t="s">
        <v>14</v>
      </c>
      <c r="AC69" s="53">
        <f t="shared" si="368"/>
        <v>67</v>
      </c>
      <c r="AD69" s="54" t="s">
        <v>308</v>
      </c>
      <c r="AE69" s="53">
        <f t="shared" si="369"/>
        <v>67</v>
      </c>
      <c r="AF69" s="54" t="s">
        <v>15</v>
      </c>
      <c r="AG69" s="53">
        <f t="shared" si="370"/>
        <v>67</v>
      </c>
      <c r="AH69" s="57" t="s">
        <v>8</v>
      </c>
      <c r="AI69" s="74" t="str">
        <f t="shared" si="371"/>
        <v>&lt;!---WYCZYN_67_main--&gt;                    
                    &lt;div class=*@*feat-box*@* id=*@*wyczyn67*@* &gt;
                        &lt;p class=*@*feat-number*@*&gt;#wyczyn67&lt;/p&gt;
                        &lt;h3 class=*@*feat-title*@*&gt;Forsowanie siedemset drugiego kilimetra Wisły&lt;/h3&gt;
                        &lt;p class=*@*feat-counter*@*&gt; 0 osób wzięło udział&lt;/p&gt;
                    &lt;/div&gt;
    &lt;!--feat pop-up code-----WYCZYN_67_---------------------------------------------------------------------------------&gt;
                    &lt;div class=*@*feat-content*@* id=*@*wyczyn67_content*@*&gt;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class=*@*feat-number*@*&gt;#wyczyn67&lt;/p&gt;
                                &lt;h2 class=*@*feat-title*@*&gt;Forsowanie siedemset drugiego kilimetra Wisły&lt;/h2&gt;
                                &lt;p class=*@*feat-counter*@*&gt; 0 osób wzięło udział&lt;/p&gt;
                                &lt;p class=*@*feat-description*@*&gt;Nieszawa to malutkie miasteczko z ciekawą historią noszącą jeszcze ślady jej minionego handlowego i rybackiego charakteru. Od wielu lat funkcjonuje tam przeprawa promowa przez Wisłę. Obsługuje ją  wyjątkowy prom z napędem bocznym. Przepłyń tym promem na drugą stronę rzeki. Poniżej miejsca przeprawy planuje się budowę stopnia piętrzącego wodę, co budzi wiele sporów dotyczących wpływu tej inwestycji na przyrodę doliny Wisły. Zrób to zanim będzie za późno.&lt;/p&gt;
                            &lt;/div&gt;
                            &lt;div class=*@*feat-map-block*@*&gt;
                                &lt;div id=*@*map_wyczyn67*@*&gt;&lt;/div&gt;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WYCZYN_67_main--&gt;</v>
      </c>
      <c r="AJ69" s="58" t="str">
        <f t="shared" si="372"/>
        <v xml:space="preserve">                    
    &lt;!--feat pop-up code-----WYCZYN_67_---------------------------------------------------------------------------------&gt;
                    &lt;div class=*@*feat-content*@* id=*@*wyczyn67_content*@*&gt;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class=*@*feat-number*@*&gt;#wyczyn67&lt;/p&gt;
                                &lt;h2 class=*@*feat-title*@*&gt;Forsowanie siedemset drugiego kilimetra Wisły&lt;/h2&gt;
                                &lt;p class=*@*feat-counter*@*&gt; 0 osób wzięło udział&lt;/p&gt;
                                &lt;p class=*@*feat-description*@*&gt;Nieszawa to malutkie miasteczko z ciekawą historią noszącą jeszcze ślady jej minionego handlowego i rybackiego charakteru. Od wielu lat funkcjonuje tam przeprawa promowa przez Wisłę. Obsługuje ją  wyjątkowy prom z napędem bocznym. Przepłyń tym promem na drugą stronę rzeki. Poniżej miejsca przeprawy planuje się budowę stopnia piętrzącego wodę, co budzi wiele sporów dotyczących wpływu tej inwestycji na przyrodę doliny Wisły. Zrób to zanim będzie za późno.&lt;/p&gt;
                            &lt;/div&gt;
                            &lt;div class=*@*feat-map-block*@*&gt;
                                &lt;div id=*@*map_wyczyn67*@*&gt;&lt;/div&gt;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WYCZYN_67_main--&gt;</v>
      </c>
      <c r="AK69" s="59" t="str">
        <f t="shared" si="373"/>
        <v>#wyczyn67_content,</v>
      </c>
      <c r="AL69" s="59" t="str">
        <f t="shared" si="374"/>
        <v>#map_wyczyn67,</v>
      </c>
      <c r="AM69" s="54" t="s">
        <v>17</v>
      </c>
      <c r="AN69" s="53" t="str">
        <f t="shared" si="375"/>
        <v>67'</v>
      </c>
      <c r="AO69" s="60" t="s">
        <v>18</v>
      </c>
      <c r="AP69" s="53">
        <f t="shared" si="376"/>
        <v>67</v>
      </c>
      <c r="AQ69" s="54" t="s">
        <v>19</v>
      </c>
      <c r="AR69" s="53">
        <f t="shared" si="377"/>
        <v>67</v>
      </c>
      <c r="AS69" s="54" t="s">
        <v>20</v>
      </c>
      <c r="AT69" s="53">
        <f t="shared" si="378"/>
        <v>67</v>
      </c>
      <c r="AU69" s="54" t="s">
        <v>21</v>
      </c>
      <c r="AV69" s="58" t="str">
        <f t="shared" si="379"/>
        <v xml:space="preserve">    $('#wyczyn67').click(function() {
        document.querySelector('.bg-modal').style.display = 'block';
        document.querySelector('#wyczyn67_content').style.display = 'block';
        document.querySelector('#wyczyn67_content').style.position = 'fixed';
    });
    /*Closing the pop-up with feat-description*/
        $('.popup-close-arrow').click(function() {
        document.querySelector('.bg-modal').style.display = 'none';
        document.querySelector('#wyczyn67_content').style.display = 'none';
    });</v>
      </c>
      <c r="AW69" s="54" t="s">
        <v>32</v>
      </c>
      <c r="AX69" s="61">
        <f t="shared" si="380"/>
        <v>67</v>
      </c>
      <c r="AY69" s="54" t="s">
        <v>24</v>
      </c>
      <c r="AZ69" s="61">
        <f t="shared" si="381"/>
        <v>67</v>
      </c>
      <c r="BA69" s="57" t="s">
        <v>25</v>
      </c>
      <c r="BB69" s="61" t="str">
        <f t="shared" si="382"/>
        <v>52.8397304</v>
      </c>
      <c r="BC69" s="57" t="s">
        <v>26</v>
      </c>
      <c r="BD69" s="61" t="str">
        <f t="shared" si="383"/>
        <v>18.8478467</v>
      </c>
      <c r="BE69" s="2" t="s">
        <v>182</v>
      </c>
      <c r="BF69" s="61">
        <f t="shared" si="384"/>
        <v>67</v>
      </c>
      <c r="BG69" s="54" t="s">
        <v>27</v>
      </c>
      <c r="BH69" s="61">
        <f t="shared" si="385"/>
        <v>67</v>
      </c>
      <c r="BI69" s="57" t="s">
        <v>28</v>
      </c>
      <c r="BJ69" s="61">
        <f t="shared" si="386"/>
        <v>67</v>
      </c>
      <c r="BK69" s="54" t="s">
        <v>29</v>
      </c>
      <c r="BL69" s="61">
        <f t="shared" si="387"/>
        <v>67</v>
      </c>
      <c r="BM69" s="54" t="s">
        <v>50</v>
      </c>
      <c r="BN69" s="54" t="str">
        <f t="shared" si="388"/>
        <v>52.8397304</v>
      </c>
      <c r="BO69" s="54" t="s">
        <v>26</v>
      </c>
      <c r="BP69" s="54" t="str">
        <f t="shared" si="389"/>
        <v>18.8478467</v>
      </c>
      <c r="BQ69" s="2" t="s">
        <v>181</v>
      </c>
      <c r="BR69" s="61">
        <f t="shared" si="390"/>
        <v>67</v>
      </c>
      <c r="BS69" s="57" t="s">
        <v>30</v>
      </c>
      <c r="BT69" s="61">
        <f t="shared" si="391"/>
        <v>67</v>
      </c>
      <c r="BU69" s="54" t="s">
        <v>31</v>
      </c>
      <c r="BV69" s="61"/>
      <c r="BW69" s="57"/>
      <c r="BX69" s="61"/>
      <c r="BY69" s="57"/>
      <c r="BZ69" s="58" t="str">
        <f t="shared" si="392"/>
        <v xml:space="preserve">//----------------------------------------------------------------------------------------------------------------------------------------------------------------------------
                //Markers for WYCZYN_67
                //marker for main page
                addMarker_w67_main({coords:{lat:52.8397304, lng:18.8478467}, iconImage:'http://nieodlegla.pl/files/marker.svg', });
                function addMarker_w67_main(props) {var marker = new google.maps.Marker({ position:props.coords, map:map, }); if(props.iconImage){marker.setIcon(props.iconImage);}
                                                  google.maps.event.addListener(marker, "click", function() { document.querySelector('.bg-modal').style.display = 'block';         document.querySelector('#wyczyn67_content').style.display = 'block'; document.querySelector('#wyczyn67_content').style.position = 'fixed';});
                                                  };
                //Marker for pop-up
                addMarker_w67({coords:{lat:52.8397304, lng:18.8478467}, iconImage:'http://nieodlegla.pl/files/pin.svg', });
                function addMarker_w67(props) {var marker = new google.maps.Marker({ position:props.coords, map:map_wyczyn67, }); if(props.iconImage){marker.setIcon(props.iconImage);}};
                //----------------------------------------------------------------------------------------------------------------------------------------------------------------------------
</v>
      </c>
      <c r="CA69" s="57" t="s">
        <v>33</v>
      </c>
      <c r="CB69" s="61">
        <f t="shared" si="393"/>
        <v>67</v>
      </c>
      <c r="CC69" s="57" t="s">
        <v>34</v>
      </c>
      <c r="CD69" s="61" t="str">
        <f t="shared" si="394"/>
        <v>67'</v>
      </c>
      <c r="CE69" s="57" t="s">
        <v>35</v>
      </c>
      <c r="CF69" s="58" t="str">
        <f t="shared" si="395"/>
        <v>var map_wyczyn67 = new google.maps.Map(document.getElementById('map_wyczyn67'), optionsFeatPopup);</v>
      </c>
      <c r="CG69" s="2" t="s">
        <v>32</v>
      </c>
      <c r="CH69" s="6">
        <f t="shared" si="396"/>
        <v>67</v>
      </c>
      <c r="CI69" s="2" t="s">
        <v>154</v>
      </c>
      <c r="CJ69" s="9" t="str">
        <f t="shared" si="397"/>
        <v xml:space="preserve">//----------------------------------------------------------------------------------------------------------------------------------------------------------------------------
                //Markers for WYCZYN_67                //Marker for pop-up
                addMarker_w67({coords:{lat:52.8397304, lng:18.8478467}, iconImage:'http://nieodlegla.pl/files/pin.svg', });
                function addMarker_w67(props) {var marker = new google.maps.Marker({ position:props.coords, map:map_wyczyn67, }); if(props.iconImage){marker.setIcon(props.iconImage);}};
                //----------------------------------------------------------------------------------------------------------------------------------------------------------------------------
</v>
      </c>
      <c r="CK69" s="2" t="str">
        <f t="shared" si="398"/>
        <v>{
    *@*displayName*@*: *@*#wyczyn67*@*,
    *@*title*@*: *@*Forsowanie siedemset drugiego kilimetra Wisły*@*,
    *@*contestants*@*: ,
    *@*lat*@*: 52.8397304,
    *@*lng*@*: 18.8478467,
    *@*description*@*: *@*</v>
      </c>
      <c r="CL69" s="2" t="str">
        <f t="shared" si="399"/>
        <v>*@*,
    *@*author*@*: *@*Konrad*@*
  },</v>
      </c>
      <c r="CM69" s="11" t="str">
        <f t="shared" si="400"/>
        <v>{
    *@*displayName*@*: *@*#wyczyn67*@*,
    *@*title*@*: *@*Forsowanie siedemset drugiego kilimetra Wisły*@*,
    *@*contestants*@*: ,
    *@*lat*@*: 52.8397304,
    *@*lng*@*: 18.8478467,
    *@*description*@*: *@*Nieszawa to malutkie miasteczko z ciekawą historią noszącą jeszcze ślady jej minionego handlowego i rybackiego charakteru. Od wielu lat funkcjonuje tam przeprawa promowa przez Wisłę. Obsługuje ją  wyjątkowy prom z napędem bocznym. Przepłyń tym promem na drugą stronę rzeki. Poniżej miejsca przeprawy planuje się budowę stopnia piętrzącego wodę, co budzi wiele sporów dotyczących wpływu tej inwestycji na przyrodę doliny Wisły. Zrób to zanim będzie za późno.*@*,
    *@*author*@*: *@*Konrad*@*
  },</v>
      </c>
    </row>
    <row r="70" spans="1:91" ht="54" customHeight="1" thickBot="1" x14ac:dyDescent="0.3">
      <c r="A70" s="34">
        <v>68</v>
      </c>
      <c r="B70" s="75" t="s">
        <v>241</v>
      </c>
      <c r="C70" s="3" t="s">
        <v>365</v>
      </c>
      <c r="D70" s="3" t="s">
        <v>366</v>
      </c>
      <c r="E70" s="3" t="s">
        <v>250</v>
      </c>
      <c r="G70" s="3" t="s">
        <v>251</v>
      </c>
      <c r="I70" s="52" t="s">
        <v>7</v>
      </c>
      <c r="J70" s="53">
        <f t="shared" si="359"/>
        <v>68</v>
      </c>
      <c r="K70" s="54" t="s">
        <v>9</v>
      </c>
      <c r="L70" s="55">
        <f t="shared" si="360"/>
        <v>68</v>
      </c>
      <c r="M70" s="56" t="s">
        <v>10</v>
      </c>
      <c r="N70" s="53">
        <f t="shared" si="361"/>
        <v>68</v>
      </c>
      <c r="O70" s="54" t="s">
        <v>11</v>
      </c>
      <c r="P70" s="53" t="str">
        <f t="shared" si="362"/>
        <v>Odwiedź jedno z miejsc widocznych na polskich banknotach</v>
      </c>
      <c r="Q70" s="56" t="s">
        <v>48</v>
      </c>
      <c r="R70" s="54" t="s">
        <v>37</v>
      </c>
      <c r="S70" s="55">
        <f t="shared" si="363"/>
        <v>68</v>
      </c>
      <c r="T70" s="56" t="s">
        <v>38</v>
      </c>
      <c r="U70" s="53">
        <f t="shared" si="364"/>
        <v>68</v>
      </c>
      <c r="V70" s="54" t="s">
        <v>12</v>
      </c>
      <c r="W70" s="53">
        <f t="shared" si="365"/>
        <v>68</v>
      </c>
      <c r="X70" s="54" t="s">
        <v>13</v>
      </c>
      <c r="Y70" s="53" t="str">
        <f t="shared" si="366"/>
        <v>Odwiedź jedno z miejsc widocznych na polskich banknotach</v>
      </c>
      <c r="Z70" s="54" t="s">
        <v>49</v>
      </c>
      <c r="AA70" s="53" t="str">
        <f t="shared" si="367"/>
        <v>W Polsce mamy w obiegu sześć banknotów - 10zł, 20zł, 50zł, 100zł i 500zł. Na każdym z nich oprócz portretów królów znajdują się symbole lub miejsca związane z historią naszego kraju. Sprawdź co kryje każdy banknot i odwiedź jedno z tych miejsc.</v>
      </c>
      <c r="AB70" s="54" t="s">
        <v>14</v>
      </c>
      <c r="AC70" s="53">
        <f t="shared" si="368"/>
        <v>68</v>
      </c>
      <c r="AD70" s="54" t="s">
        <v>308</v>
      </c>
      <c r="AE70" s="53">
        <f t="shared" si="369"/>
        <v>68</v>
      </c>
      <c r="AF70" s="54" t="s">
        <v>15</v>
      </c>
      <c r="AG70" s="53">
        <f t="shared" si="370"/>
        <v>68</v>
      </c>
      <c r="AH70" s="57" t="s">
        <v>8</v>
      </c>
      <c r="AI70" s="74" t="str">
        <f t="shared" si="371"/>
        <v>&lt;!---WYCZYN_68_main--&gt;                    
                    &lt;div class=*@*feat-box*@* id=*@*wyczyn68*@* &gt;
                        &lt;p class=*@*feat-number*@*&gt;#wyczyn68&lt;/p&gt;
                        &lt;h3 class=*@*feat-title*@*&gt;Odwiedź jedno z miejsc widocznych na polskich banknotach&lt;/h3&gt;
                        &lt;p class=*@*feat-counter*@*&gt; 0 osób wzięło udział&lt;/p&gt;
                    &lt;/div&gt;
    &lt;!--feat pop-up code-----WYCZYN_68_---------------------------------------------------------------------------------&gt;
                    &lt;div class=*@*feat-content*@* id=*@*wyczyn68_content*@*&gt;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class=*@*feat-number*@*&gt;#wyczyn68&lt;/p&gt;
                                &lt;h2 class=*@*feat-title*@*&gt;Odwiedź jedno z miejsc widocznych na polskich banknotach&lt;/h2&gt;
                                &lt;p class=*@*feat-counter*@*&gt; 0 osób wzięło udział&lt;/p&gt;
                                &lt;p class=*@*feat-description*@*&gt;W Polsce mamy w obiegu sześć banknotów - 10zł, 20zł, 50zł, 100zł i 500zł. Na każdym z nich oprócz portretów królów znajdują się symbole lub miejsca związane z historią naszego kraju. Sprawdź co kryje każdy banknot i odwiedź jedno z tych miejsc.&lt;/p&gt;
                            &lt;/div&gt;
                            &lt;div class=*@*feat-map-block*@*&gt;
                                &lt;div id=*@*map_wyczyn68*@*&gt;&lt;/div&gt;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WYCZYN_68_main--&gt;</v>
      </c>
      <c r="AJ70" s="58" t="str">
        <f t="shared" si="372"/>
        <v xml:space="preserve">                    
    &lt;!--feat pop-up code-----WYCZYN_68_---------------------------------------------------------------------------------&gt;
                    &lt;div class=*@*feat-content*@* id=*@*wyczyn68_content*@*&gt;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class=*@*feat-number*@*&gt;#wyczyn68&lt;/p&gt;
                                &lt;h2 class=*@*feat-title*@*&gt;Odwiedź jedno z miejsc widocznych na polskich banknotach&lt;/h2&gt;
                                &lt;p class=*@*feat-counter*@*&gt; 0 osób wzięło udział&lt;/p&gt;
                                &lt;p class=*@*feat-description*@*&gt;W Polsce mamy w obiegu sześć banknotów - 10zł, 20zł, 50zł, 100zł i 500zł. Na każdym z nich oprócz portretów królów znajdują się symbole lub miejsca związane z historią naszego kraju. Sprawdź co kryje każdy banknot i odwiedź jedno z tych miejsc.&lt;/p&gt;
                            &lt;/div&gt;
                            &lt;div class=*@*feat-map-block*@*&gt;
                                &lt;div id=*@*map_wyczyn68*@*&gt;&lt;/div&gt;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WYCZYN_68_main--&gt;</v>
      </c>
      <c r="AK70" s="59" t="str">
        <f t="shared" si="373"/>
        <v>#wyczyn68_content,</v>
      </c>
      <c r="AL70" s="59" t="str">
        <f t="shared" si="374"/>
        <v>#map_wyczyn68,</v>
      </c>
      <c r="AM70" s="54" t="s">
        <v>17</v>
      </c>
      <c r="AN70" s="53" t="str">
        <f t="shared" si="375"/>
        <v>68'</v>
      </c>
      <c r="AO70" s="60" t="s">
        <v>18</v>
      </c>
      <c r="AP70" s="53">
        <f t="shared" si="376"/>
        <v>68</v>
      </c>
      <c r="AQ70" s="54" t="s">
        <v>19</v>
      </c>
      <c r="AR70" s="53">
        <f t="shared" si="377"/>
        <v>68</v>
      </c>
      <c r="AS70" s="54" t="s">
        <v>20</v>
      </c>
      <c r="AT70" s="53">
        <f t="shared" si="378"/>
        <v>68</v>
      </c>
      <c r="AU70" s="54" t="s">
        <v>21</v>
      </c>
      <c r="AV70" s="58" t="str">
        <f t="shared" si="379"/>
        <v xml:space="preserve">    $('#wyczyn68').click(function() {
        document.querySelector('.bg-modal').style.display = 'block';
        document.querySelector('#wyczyn68_content').style.display = 'block';
        document.querySelector('#wyczyn68_content').style.position = 'fixed';
    });
    /*Closing the pop-up with feat-description*/
        $('.popup-close-arrow').click(function() {
        document.querySelector('.bg-modal').style.display = 'none';
        document.querySelector('#wyczyn68_content').style.display = 'none';
    });</v>
      </c>
      <c r="AW70" s="54" t="s">
        <v>32</v>
      </c>
      <c r="AX70" s="61">
        <f t="shared" si="380"/>
        <v>68</v>
      </c>
      <c r="AY70" s="54" t="s">
        <v>24</v>
      </c>
      <c r="AZ70" s="61">
        <f t="shared" si="381"/>
        <v>68</v>
      </c>
      <c r="BA70" s="57" t="s">
        <v>25</v>
      </c>
      <c r="BB70" s="61" t="str">
        <f t="shared" si="382"/>
        <v>49.7511886</v>
      </c>
      <c r="BC70" s="57" t="s">
        <v>26</v>
      </c>
      <c r="BD70" s="61" t="str">
        <f t="shared" si="383"/>
        <v>18.6234958</v>
      </c>
      <c r="BE70" s="2" t="s">
        <v>182</v>
      </c>
      <c r="BF70" s="61">
        <f t="shared" si="384"/>
        <v>68</v>
      </c>
      <c r="BG70" s="54" t="s">
        <v>27</v>
      </c>
      <c r="BH70" s="61">
        <f t="shared" si="385"/>
        <v>68</v>
      </c>
      <c r="BI70" s="57" t="s">
        <v>28</v>
      </c>
      <c r="BJ70" s="61">
        <f t="shared" si="386"/>
        <v>68</v>
      </c>
      <c r="BK70" s="54" t="s">
        <v>29</v>
      </c>
      <c r="BL70" s="61">
        <f t="shared" si="387"/>
        <v>68</v>
      </c>
      <c r="BM70" s="54" t="s">
        <v>50</v>
      </c>
      <c r="BN70" s="54" t="str">
        <f t="shared" si="388"/>
        <v>49.7511886</v>
      </c>
      <c r="BO70" s="54" t="s">
        <v>26</v>
      </c>
      <c r="BP70" s="54" t="str">
        <f t="shared" si="389"/>
        <v>18.6234958</v>
      </c>
      <c r="BQ70" s="2" t="s">
        <v>181</v>
      </c>
      <c r="BR70" s="61">
        <f t="shared" si="390"/>
        <v>68</v>
      </c>
      <c r="BS70" s="57" t="s">
        <v>30</v>
      </c>
      <c r="BT70" s="61">
        <f t="shared" si="391"/>
        <v>68</v>
      </c>
      <c r="BU70" s="54" t="s">
        <v>31</v>
      </c>
      <c r="BV70" s="61"/>
      <c r="BW70" s="57"/>
      <c r="BX70" s="61"/>
      <c r="BY70" s="57"/>
      <c r="BZ70" s="58" t="str">
        <f t="shared" si="392"/>
        <v xml:space="preserve">//----------------------------------------------------------------------------------------------------------------------------------------------------------------------------
                //Markers for WYCZYN_68
                //marker for main page
                addMarker_w68_main({coords:{lat:49.7511886, lng:18.6234958}, iconImage:'http://nieodlegla.pl/files/marker.svg', });
                function addMarker_w68_main(props) {var marker = new google.maps.Marker({ position:props.coords, map:map, }); if(props.iconImage){marker.setIcon(props.iconImage);}
                                                  google.maps.event.addListener(marker, "click", function() { document.querySelector('.bg-modal').style.display = 'block';         document.querySelector('#wyczyn68_content').style.display = 'block'; document.querySelector('#wyczyn68_content').style.position = 'fixed';});
                                                  };
                //Marker for pop-up
                addMarker_w68({coords:{lat:49.7511886, lng:18.6234958}, iconImage:'http://nieodlegla.pl/files/pin.svg', });
                function addMarker_w68(props) {var marker = new google.maps.Marker({ position:props.coords, map:map_wyczyn68, }); if(props.iconImage){marker.setIcon(props.iconImage);}};
                //----------------------------------------------------------------------------------------------------------------------------------------------------------------------------
</v>
      </c>
      <c r="CA70" s="57" t="s">
        <v>33</v>
      </c>
      <c r="CB70" s="61">
        <f t="shared" si="393"/>
        <v>68</v>
      </c>
      <c r="CC70" s="57" t="s">
        <v>34</v>
      </c>
      <c r="CD70" s="61" t="str">
        <f t="shared" si="394"/>
        <v>68'</v>
      </c>
      <c r="CE70" s="57" t="s">
        <v>35</v>
      </c>
      <c r="CF70" s="58" t="str">
        <f t="shared" si="395"/>
        <v>var map_wyczyn68 = new google.maps.Map(document.getElementById('map_wyczyn68'), optionsFeatPopup);</v>
      </c>
      <c r="CG70" s="2" t="s">
        <v>32</v>
      </c>
      <c r="CH70" s="6">
        <f t="shared" si="396"/>
        <v>68</v>
      </c>
      <c r="CI70" s="2" t="s">
        <v>154</v>
      </c>
      <c r="CJ70" s="9" t="str">
        <f t="shared" si="397"/>
        <v xml:space="preserve">//----------------------------------------------------------------------------------------------------------------------------------------------------------------------------
                //Markers for WYCZYN_68                //Marker for pop-up
                addMarker_w68({coords:{lat:49.7511886, lng:18.6234958}, iconImage:'http://nieodlegla.pl/files/pin.svg', });
                function addMarker_w68(props) {var marker = new google.maps.Marker({ position:props.coords, map:map_wyczyn68, }); if(props.iconImage){marker.setIcon(props.iconImage);}};
                //----------------------------------------------------------------------------------------------------------------------------------------------------------------------------
</v>
      </c>
      <c r="CK70" s="2" t="str">
        <f t="shared" si="398"/>
        <v>{
    *@*displayName*@*: *@*#wyczyn68*@*,
    *@*title*@*: *@*Odwiedź jedno z miejsc widocznych na polskich banknotach*@*,
    *@*contestants*@*: ,
    *@*lat*@*: 49.7511886,
    *@*lng*@*: 18.6234958,
    *@*description*@*: *@*</v>
      </c>
      <c r="CL70" s="2" t="str">
        <f t="shared" si="399"/>
        <v>*@*,
    *@*author*@*: *@**@*
  },</v>
      </c>
      <c r="CM70" s="11" t="str">
        <f t="shared" si="400"/>
        <v>{
    *@*displayName*@*: *@*#wyczyn68*@*,
    *@*title*@*: *@*Odwiedź jedno z miejsc widocznych na polskich banknotach*@*,
    *@*contestants*@*: ,
    *@*lat*@*: 49.7511886,
    *@*lng*@*: 18.6234958,
    *@*description*@*: *@*W Polsce mamy w obiegu sześć banknotów - 10zł, 20zł, 50zł, 100zł i 500zł. Na każdym z nich oprócz portretów królów znajdują się symbole lub miejsca związane z historią naszego kraju. Sprawdź co kryje każdy banknot i odwiedź jedno z tych miejsc.*@*,
    *@*author*@*: *@**@*
  },</v>
      </c>
    </row>
    <row r="71" spans="1:91" ht="54" customHeight="1" thickBot="1" x14ac:dyDescent="0.3">
      <c r="A71" s="34">
        <v>69</v>
      </c>
      <c r="B71" s="75" t="s">
        <v>242</v>
      </c>
      <c r="C71" s="3" t="s">
        <v>367</v>
      </c>
      <c r="D71" s="3" t="s">
        <v>368</v>
      </c>
      <c r="E71" s="3" t="s">
        <v>248</v>
      </c>
      <c r="G71" s="3" t="s">
        <v>249</v>
      </c>
      <c r="I71" s="52" t="s">
        <v>7</v>
      </c>
      <c r="J71" s="53">
        <f t="shared" si="359"/>
        <v>69</v>
      </c>
      <c r="K71" s="54" t="s">
        <v>9</v>
      </c>
      <c r="L71" s="55">
        <f t="shared" si="360"/>
        <v>69</v>
      </c>
      <c r="M71" s="56" t="s">
        <v>10</v>
      </c>
      <c r="N71" s="53">
        <f t="shared" si="361"/>
        <v>69</v>
      </c>
      <c r="O71" s="54" t="s">
        <v>11</v>
      </c>
      <c r="P71" s="53" t="str">
        <f t="shared" si="362"/>
        <v xml:space="preserve">Skompletuj cztery czteroliterowe jednosylabowe rzeki Polski </v>
      </c>
      <c r="Q71" s="56" t="s">
        <v>48</v>
      </c>
      <c r="R71" s="54" t="s">
        <v>37</v>
      </c>
      <c r="S71" s="55">
        <f t="shared" si="363"/>
        <v>69</v>
      </c>
      <c r="T71" s="56" t="s">
        <v>38</v>
      </c>
      <c r="U71" s="53">
        <f t="shared" si="364"/>
        <v>69</v>
      </c>
      <c r="V71" s="54" t="s">
        <v>12</v>
      </c>
      <c r="W71" s="53">
        <f t="shared" si="365"/>
        <v>69</v>
      </c>
      <c r="X71" s="54" t="s">
        <v>13</v>
      </c>
      <c r="Y71" s="53" t="str">
        <f t="shared" si="366"/>
        <v xml:space="preserve">Skompletuj cztery czteroliterowe jednosylabowe rzeki Polski </v>
      </c>
      <c r="Z71" s="54" t="s">
        <v>49</v>
      </c>
      <c r="AA71" s="53" t="str">
        <f t="shared" si="367"/>
        <v>Język polski jest  podobno jednym z najtrudniejszych języków na świecie jeśli chodzi o naukę od podstaw. Skompletuj pięć rzek z których nazwą prawdopodobnie nie poradzi sobie żaden obcokrajowiec. Możesz to oczywiście sprawdzić i wybrać się na każdą z tych wycieczek w jego towarzystwie. Te rzeki to  Wkra, Gwda, Krzna, Brda.</v>
      </c>
      <c r="AB71" s="54" t="s">
        <v>14</v>
      </c>
      <c r="AC71" s="53">
        <f t="shared" si="368"/>
        <v>69</v>
      </c>
      <c r="AD71" s="54" t="s">
        <v>308</v>
      </c>
      <c r="AE71" s="53">
        <f t="shared" si="369"/>
        <v>69</v>
      </c>
      <c r="AF71" s="54" t="s">
        <v>15</v>
      </c>
      <c r="AG71" s="53">
        <f t="shared" si="370"/>
        <v>69</v>
      </c>
      <c r="AH71" s="57" t="s">
        <v>8</v>
      </c>
      <c r="AI71" s="74" t="str">
        <f t="shared" si="371"/>
        <v>&lt;!---WYCZYN_69_main--&gt;                    
                    &lt;div class=*@*feat-box*@* id=*@*wyczyn69*@* &gt;
                        &lt;p class=*@*feat-number*@*&gt;#wyczyn69&lt;/p&gt;
                        &lt;h3 class=*@*feat-title*@*&gt;Skompletuj cztery czteroliterowe jednosylabowe rzeki Polski &lt;/h3&gt;
                        &lt;p class=*@*feat-counter*@*&gt; 0 osób wzięło udział&lt;/p&gt;
                    &lt;/div&gt;
    &lt;!--feat pop-up code-----WYCZYN_69_---------------------------------------------------------------------------------&gt;
                    &lt;div class=*@*feat-content*@* id=*@*wyczyn69_content*@*&gt;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class=*@*feat-number*@*&gt;#wyczyn69&lt;/p&gt;
                                &lt;h2 class=*@*feat-title*@*&gt;Skompletuj cztery czteroliterowe jednosylabowe rzeki Polski &lt;/h2&gt;
                                &lt;p class=*@*feat-counter*@*&gt; 0 osób wzięło udział&lt;/p&gt;
                                &lt;p class=*@*feat-description*@*&gt;Język polski jest  podobno jednym z najtrudniejszych języków na świecie jeśli chodzi o naukę od podstaw. Skompletuj pięć rzek z których nazwą prawdopodobnie nie poradzi sobie żaden obcokrajowiec. Możesz to oczywiście sprawdzić i wybrać się na każdą z tych wycieczek w jego towarzystwie. Te rzeki to  Wkra, Gwda, Krzna, Brda.&lt;/p&gt;
                            &lt;/div&gt;
                            &lt;div class=*@*feat-map-block*@*&gt;
                                &lt;div id=*@*map_wyczyn69*@*&gt;&lt;/div&gt;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WYCZYN_69_main--&gt;</v>
      </c>
      <c r="AJ71" s="58" t="str">
        <f t="shared" si="372"/>
        <v xml:space="preserve">                    
    &lt;!--feat pop-up code-----WYCZYN_69_---------------------------------------------------------------------------------&gt;
                    &lt;div class=*@*feat-content*@* id=*@*wyczyn69_content*@*&gt;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class=*@*feat-number*@*&gt;#wyczyn69&lt;/p&gt;
                                &lt;h2 class=*@*feat-title*@*&gt;Skompletuj cztery czteroliterowe jednosylabowe rzeki Polski &lt;/h2&gt;
                                &lt;p class=*@*feat-counter*@*&gt; 0 osób wzięło udział&lt;/p&gt;
                                &lt;p class=*@*feat-description*@*&gt;Język polski jest  podobno jednym z najtrudniejszych języków na świecie jeśli chodzi o naukę od podstaw. Skompletuj pięć rzek z których nazwą prawdopodobnie nie poradzi sobie żaden obcokrajowiec. Możesz to oczywiście sprawdzić i wybrać się na każdą z tych wycieczek w jego towarzystwie. Te rzeki to  Wkra, Gwda, Krzna, Brda.&lt;/p&gt;
                            &lt;/div&gt;
                            &lt;div class=*@*feat-map-block*@*&gt;
                                &lt;div id=*@*map_wyczyn69*@*&gt;&lt;/div&gt;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#wyczyn69&lt;/p&gt;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WYCZYN_69_main--&gt;</v>
      </c>
      <c r="AK71" s="59" t="str">
        <f t="shared" si="373"/>
        <v>#wyczyn69_content,</v>
      </c>
      <c r="AL71" s="59" t="str">
        <f t="shared" si="374"/>
        <v>#map_wyczyn69,</v>
      </c>
      <c r="AM71" s="54" t="s">
        <v>17</v>
      </c>
      <c r="AN71" s="53" t="str">
        <f t="shared" si="375"/>
        <v>69'</v>
      </c>
      <c r="AO71" s="60" t="s">
        <v>18</v>
      </c>
      <c r="AP71" s="53">
        <f t="shared" si="376"/>
        <v>69</v>
      </c>
      <c r="AQ71" s="54" t="s">
        <v>19</v>
      </c>
      <c r="AR71" s="53">
        <f t="shared" si="377"/>
        <v>69</v>
      </c>
      <c r="AS71" s="54" t="s">
        <v>20</v>
      </c>
      <c r="AT71" s="53">
        <f t="shared" si="378"/>
        <v>69</v>
      </c>
      <c r="AU71" s="54" t="s">
        <v>21</v>
      </c>
      <c r="AV71" s="58" t="str">
        <f t="shared" si="379"/>
        <v xml:space="preserve">    $('#wyczyn69').click(function() {
        document.querySelector('.bg-modal').style.display = 'block';
        document.querySelector('#wyczyn69_content').style.display = 'block';
        document.querySelector('#wyczyn69_content').style.position = 'fixed';
    });
    /*Closing the pop-up with feat-description*/
        $('.popup-close-arrow').click(function() {
        document.querySelector('.bg-modal').style.display = 'none';
        document.querySelector('#wyczyn69_content').style.display = 'none';
    });</v>
      </c>
      <c r="AW71" s="54" t="s">
        <v>32</v>
      </c>
      <c r="AX71" s="61">
        <f t="shared" si="380"/>
        <v>69</v>
      </c>
      <c r="AY71" s="54" t="s">
        <v>24</v>
      </c>
      <c r="AZ71" s="61">
        <f t="shared" si="381"/>
        <v>69</v>
      </c>
      <c r="BA71" s="57" t="s">
        <v>25</v>
      </c>
      <c r="BB71" s="61" t="str">
        <f t="shared" si="382"/>
        <v>53.2145476</v>
      </c>
      <c r="BC71" s="57" t="s">
        <v>26</v>
      </c>
      <c r="BD71" s="61" t="str">
        <f t="shared" si="383"/>
        <v>16.4948471</v>
      </c>
      <c r="BE71" s="2" t="s">
        <v>182</v>
      </c>
      <c r="BF71" s="61">
        <f t="shared" si="384"/>
        <v>69</v>
      </c>
      <c r="BG71" s="54" t="s">
        <v>27</v>
      </c>
      <c r="BH71" s="61">
        <f t="shared" si="385"/>
        <v>69</v>
      </c>
      <c r="BI71" s="57" t="s">
        <v>28</v>
      </c>
      <c r="BJ71" s="61">
        <f t="shared" si="386"/>
        <v>69</v>
      </c>
      <c r="BK71" s="54" t="s">
        <v>29</v>
      </c>
      <c r="BL71" s="61">
        <f t="shared" si="387"/>
        <v>69</v>
      </c>
      <c r="BM71" s="54" t="s">
        <v>50</v>
      </c>
      <c r="BN71" s="54" t="str">
        <f t="shared" si="388"/>
        <v>53.2145476</v>
      </c>
      <c r="BO71" s="54" t="s">
        <v>26</v>
      </c>
      <c r="BP71" s="54" t="str">
        <f t="shared" si="389"/>
        <v>16.4948471</v>
      </c>
      <c r="BQ71" s="2" t="s">
        <v>181</v>
      </c>
      <c r="BR71" s="61">
        <f t="shared" si="390"/>
        <v>69</v>
      </c>
      <c r="BS71" s="57" t="s">
        <v>30</v>
      </c>
      <c r="BT71" s="61">
        <f t="shared" si="391"/>
        <v>69</v>
      </c>
      <c r="BU71" s="54" t="s">
        <v>31</v>
      </c>
      <c r="BV71" s="61"/>
      <c r="BW71" s="57"/>
      <c r="BX71" s="61"/>
      <c r="BY71" s="57"/>
      <c r="BZ71" s="58" t="str">
        <f t="shared" si="392"/>
        <v xml:space="preserve">//----------------------------------------------------------------------------------------------------------------------------------------------------------------------------
                //Markers for WYCZYN_69
                //marker for main page
                addMarker_w69_main({coords:{lat:53.2145476, lng:16.4948471}, iconImage:'http://nieodlegla.pl/files/marker.svg', });
                function addMarker_w69_main(props) {var marker = new google.maps.Marker({ position:props.coords, map:map, }); if(props.iconImage){marker.setIcon(props.iconImage);}
                                                  google.maps.event.addListener(marker, "click", function() { document.querySelector('.bg-modal').style.display = 'block';         document.querySelector('#wyczyn69_content').style.display = 'block'; document.querySelector('#wyczyn69_content').style.position = 'fixed';});
                                                  };
                //Marker for pop-up
                addMarker_w69({coords:{lat:53.2145476, lng:16.4948471}, iconImage:'http://nieodlegla.pl/files/pin.svg', });
                function addMarker_w69(props) {var marker = new google.maps.Marker({ position:props.coords, map:map_wyczyn69, }); if(props.iconImage){marker.setIcon(props.iconImage);}};
                //----------------------------------------------------------------------------------------------------------------------------------------------------------------------------
</v>
      </c>
      <c r="CA71" s="57" t="s">
        <v>33</v>
      </c>
      <c r="CB71" s="61">
        <f t="shared" si="393"/>
        <v>69</v>
      </c>
      <c r="CC71" s="57" t="s">
        <v>34</v>
      </c>
      <c r="CD71" s="61" t="str">
        <f t="shared" si="394"/>
        <v>69'</v>
      </c>
      <c r="CE71" s="57" t="s">
        <v>35</v>
      </c>
      <c r="CF71" s="58" t="str">
        <f t="shared" si="395"/>
        <v>var map_wyczyn69 = new google.maps.Map(document.getElementById('map_wyczyn69'), optionsFeatPopup);</v>
      </c>
      <c r="CG71" s="2" t="s">
        <v>32</v>
      </c>
      <c r="CH71" s="6">
        <f t="shared" si="396"/>
        <v>69</v>
      </c>
      <c r="CI71" s="2" t="s">
        <v>154</v>
      </c>
      <c r="CJ71" s="9" t="str">
        <f t="shared" si="397"/>
        <v xml:space="preserve">//----------------------------------------------------------------------------------------------------------------------------------------------------------------------------
                //Markers for WYCZYN_69                //Marker for pop-up
                addMarker_w69({coords:{lat:53.2145476, lng:16.4948471}, iconImage:'http://nieodlegla.pl/files/pin.svg', });
                function addMarker_w69(props) {var marker = new google.maps.Marker({ position:props.coords, map:map_wyczyn69, }); if(props.iconImage){marker.setIcon(props.iconImage);}};
                //----------------------------------------------------------------------------------------------------------------------------------------------------------------------------
</v>
      </c>
      <c r="CK71" s="2" t="str">
        <f t="shared" si="398"/>
        <v>{
    *@*displayName*@*: *@*#wyczyn69*@*,
    *@*title*@*: *@*Skompletuj cztery czteroliterowe jednosylabowe rzeki Polski *@*,
    *@*contestants*@*: ,
    *@*lat*@*: 53.2145476,
    *@*lng*@*: 16.4948471,
    *@*description*@*: *@*</v>
      </c>
      <c r="CL71" s="2" t="str">
        <f t="shared" si="399"/>
        <v>*@*,
    *@*author*@*: *@**@*
  },</v>
      </c>
      <c r="CM71" s="11" t="str">
        <f t="shared" si="400"/>
        <v>{
    *@*displayName*@*: *@*#wyczyn69*@*,
    *@*title*@*: *@*Skompletuj cztery czteroliterowe jednosylabowe rzeki Polski *@*,
    *@*contestants*@*: ,
    *@*lat*@*: 53.2145476,
    *@*lng*@*: 16.4948471,
    *@*description*@*: *@*Język polski jest  podobno jednym z najtrudniejszych języków na świecie jeśli chodzi o naukę od podstaw. Skompletuj pięć rzek z których nazwą prawdopodobnie nie poradzi sobie żaden obcokrajowiec. Możesz to oczywiście sprawdzić i wybrać się na każdą z tych wycieczek w jego towarzystwie. Te rzeki to  Wkra, Gwda, Krzna, Brda.*@*,
    *@*author*@*: *@**@*
  },</v>
      </c>
    </row>
    <row r="72" spans="1:91" ht="54" customHeight="1" thickBot="1" x14ac:dyDescent="0.3">
      <c r="A72" s="34">
        <v>70</v>
      </c>
      <c r="B72" s="75" t="s">
        <v>243</v>
      </c>
      <c r="C72" s="3" t="s">
        <v>369</v>
      </c>
      <c r="D72" s="3" t="s">
        <v>370</v>
      </c>
      <c r="E72" s="3" t="s">
        <v>247</v>
      </c>
      <c r="F72" s="3">
        <v>3</v>
      </c>
      <c r="G72" s="2" t="s">
        <v>246</v>
      </c>
      <c r="H72" s="2"/>
      <c r="I72" s="52" t="s">
        <v>7</v>
      </c>
      <c r="J72" s="53">
        <f t="shared" si="359"/>
        <v>70</v>
      </c>
      <c r="K72" s="54" t="s">
        <v>9</v>
      </c>
      <c r="L72" s="55">
        <f t="shared" si="360"/>
        <v>70</v>
      </c>
      <c r="M72" s="56" t="s">
        <v>10</v>
      </c>
      <c r="N72" s="53">
        <f t="shared" si="361"/>
        <v>70</v>
      </c>
      <c r="O72" s="54" t="s">
        <v>11</v>
      </c>
      <c r="P72" s="53" t="str">
        <f t="shared" si="362"/>
        <v>Odkryj Bajkał pod Wrocławiem</v>
      </c>
      <c r="Q72" s="56" t="s">
        <v>48</v>
      </c>
      <c r="R72" s="54" t="s">
        <v>37</v>
      </c>
      <c r="S72" s="55">
        <f t="shared" si="363"/>
        <v>70</v>
      </c>
      <c r="T72" s="56" t="s">
        <v>38</v>
      </c>
      <c r="U72" s="53">
        <f t="shared" si="364"/>
        <v>70</v>
      </c>
      <c r="V72" s="54" t="s">
        <v>12</v>
      </c>
      <c r="W72" s="53">
        <f t="shared" si="365"/>
        <v>70</v>
      </c>
      <c r="X72" s="54" t="s">
        <v>13</v>
      </c>
      <c r="Y72" s="53" t="str">
        <f t="shared" si="366"/>
        <v>Odkryj Bajkał pod Wrocławiem</v>
      </c>
      <c r="Z72" s="54" t="s">
        <v>49</v>
      </c>
      <c r="AA72" s="53" t="str">
        <f t="shared" si="367"/>
        <v>Kiedyś nad Bajkałem podobno można było spać w namiocie. Sprawdź jak sytuacja wygląda tam  dziś. A może lubisz łowić ryby? Podobno jest ich  tam mnóstwo. Wyjedź z Wrocławia i odwiedź Bajkał.</v>
      </c>
      <c r="AB72" s="54" t="s">
        <v>14</v>
      </c>
      <c r="AC72" s="53">
        <f t="shared" si="368"/>
        <v>70</v>
      </c>
      <c r="AD72" s="54" t="s">
        <v>308</v>
      </c>
      <c r="AE72" s="53">
        <f t="shared" si="369"/>
        <v>70</v>
      </c>
      <c r="AF72" s="54" t="s">
        <v>15</v>
      </c>
      <c r="AG72" s="53">
        <f t="shared" si="370"/>
        <v>70</v>
      </c>
      <c r="AH72" s="57" t="s">
        <v>8</v>
      </c>
      <c r="AI72" s="77" t="str">
        <f t="shared" si="371"/>
        <v>&lt;!---WYCZYN_70_main--&gt;                    
                    &lt;div class=*@*feat-box*@* id=*@*wyczyn70*@* &gt;
                        &lt;p class=*@*feat-number*@*&gt;#wyczyn70&lt;/p&gt;
                        &lt;h3 class=*@*feat-title*@*&gt;Odkryj Bajkał pod Wrocławiem&lt;/h3&gt;
                        &lt;p class=*@*feat-counter*@*&gt; 0 osób wzięło udział&lt;/p&gt;
                    &lt;/div&gt;
    &lt;!--feat pop-up code-----WYCZYN_70_---------------------------------------------------------------------------------&gt;
                    &lt;div class=*@*feat-content*@* id=*@*wyczyn70_content*@*&gt;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class=*@*feat-number*@*&gt;#wyczyn70&lt;/p&gt;
                                &lt;h2 class=*@*feat-title*@*&gt;Odkryj Bajkał pod Wrocławiem&lt;/h2&gt;
                                &lt;p class=*@*feat-counter*@*&gt; 0 osób wzięło udział&lt;/p&gt;
                                &lt;p class=*@*feat-description*@*&gt;Kiedyś nad Bajkałem podobno można było spać w namiocie. Sprawdź jak sytuacja wygląda tam  dziś. A może lubisz łowić ryby? Podobno jest ich  tam mnóstwo. Wyjedź z Wrocławia i odwiedź Bajkał.&lt;/p&gt;
                            &lt;/div&gt;
                            &lt;div class=*@*feat-map-block*@*&gt;
                                &lt;div id=*@*map_wyczyn70*@*&gt;&lt;/div&gt;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WYCZYN_70_main--&gt;</v>
      </c>
      <c r="AJ72" s="58" t="str">
        <f t="shared" si="372"/>
        <v xml:space="preserve">                    
    &lt;!--feat pop-up code-----WYCZYN_70_---------------------------------------------------------------------------------&gt;
                    &lt;div class=*@*feat-content*@* id=*@*wyczyn70_content*@*&gt;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class=*@*feat-number*@*&gt;#wyczyn70&lt;/p&gt;
                                &lt;h2 class=*@*feat-title*@*&gt;Odkryj Bajkał pod Wrocławiem&lt;/h2&gt;
                                &lt;p class=*@*feat-counter*@*&gt; 0 osób wzięło udział&lt;/p&gt;
                                &lt;p class=*@*feat-description*@*&gt;Kiedyś nad Bajkałem podobno można było spać w namiocie. Sprawdź jak sytuacja wygląda tam  dziś. A może lubisz łowić ryby? Podobno jest ich  tam mnóstwo. Wyjedź z Wrocławia i odwiedź Bajkał.&lt;/p&gt;
                            &lt;/div&gt;
                            &lt;div class=*@*feat-map-block*@*&gt;
                                &lt;div id=*@*map_wyczyn70*@*&gt;&lt;/div&gt;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WYCZYN_70_main--&gt;</v>
      </c>
      <c r="AK72" s="59" t="str">
        <f t="shared" si="373"/>
        <v>#wyczyn70_content,</v>
      </c>
      <c r="AL72" s="59" t="str">
        <f t="shared" si="374"/>
        <v>#map_wyczyn70,</v>
      </c>
      <c r="AM72" s="54" t="s">
        <v>17</v>
      </c>
      <c r="AN72" s="53" t="str">
        <f t="shared" si="375"/>
        <v>70'</v>
      </c>
      <c r="AO72" s="60" t="s">
        <v>18</v>
      </c>
      <c r="AP72" s="53">
        <f t="shared" si="376"/>
        <v>70</v>
      </c>
      <c r="AQ72" s="54" t="s">
        <v>19</v>
      </c>
      <c r="AR72" s="53">
        <f t="shared" si="377"/>
        <v>70</v>
      </c>
      <c r="AS72" s="54" t="s">
        <v>20</v>
      </c>
      <c r="AT72" s="53">
        <f t="shared" si="378"/>
        <v>70</v>
      </c>
      <c r="AU72" s="54" t="s">
        <v>21</v>
      </c>
      <c r="AV72" s="58" t="str">
        <f t="shared" si="379"/>
        <v xml:space="preserve">    $('#wyczyn70').click(function() {
        document.querySelector('.bg-modal').style.display = 'block';
        document.querySelector('#wyczyn70_content').style.display = 'block';
        document.querySelector('#wyczyn70_content').style.position = 'fixed';
    });
    /*Closing the pop-up with feat-description*/
        $('.popup-close-arrow').click(function() {
        document.querySelector('.bg-modal').style.display = 'none';
        document.querySelector('#wyczyn70_content').style.display = 'none';
    });</v>
      </c>
      <c r="AW72" s="54" t="s">
        <v>32</v>
      </c>
      <c r="AX72" s="61">
        <f t="shared" si="380"/>
        <v>70</v>
      </c>
      <c r="AY72" s="54" t="s">
        <v>24</v>
      </c>
      <c r="AZ72" s="61">
        <f t="shared" si="381"/>
        <v>70</v>
      </c>
      <c r="BA72" s="57" t="s">
        <v>25</v>
      </c>
      <c r="BB72" s="61" t="str">
        <f t="shared" si="382"/>
        <v>51.0616286</v>
      </c>
      <c r="BC72" s="57" t="s">
        <v>26</v>
      </c>
      <c r="BD72" s="61" t="str">
        <f t="shared" si="383"/>
        <v>17.1656501</v>
      </c>
      <c r="BE72" s="2" t="s">
        <v>182</v>
      </c>
      <c r="BF72" s="61">
        <f t="shared" si="384"/>
        <v>70</v>
      </c>
      <c r="BG72" s="54" t="s">
        <v>27</v>
      </c>
      <c r="BH72" s="61">
        <f t="shared" si="385"/>
        <v>70</v>
      </c>
      <c r="BI72" s="57" t="s">
        <v>28</v>
      </c>
      <c r="BJ72" s="61">
        <f t="shared" si="386"/>
        <v>70</v>
      </c>
      <c r="BK72" s="54" t="s">
        <v>29</v>
      </c>
      <c r="BL72" s="61">
        <f t="shared" si="387"/>
        <v>70</v>
      </c>
      <c r="BM72" s="54" t="s">
        <v>50</v>
      </c>
      <c r="BN72" s="54" t="str">
        <f t="shared" si="388"/>
        <v>51.0616286</v>
      </c>
      <c r="BO72" s="54" t="s">
        <v>26</v>
      </c>
      <c r="BP72" s="54" t="str">
        <f t="shared" si="389"/>
        <v>17.1656501</v>
      </c>
      <c r="BQ72" s="2" t="s">
        <v>181</v>
      </c>
      <c r="BR72" s="61">
        <f t="shared" si="390"/>
        <v>70</v>
      </c>
      <c r="BS72" s="57" t="s">
        <v>30</v>
      </c>
      <c r="BT72" s="61">
        <f t="shared" si="391"/>
        <v>70</v>
      </c>
      <c r="BU72" s="54" t="s">
        <v>31</v>
      </c>
      <c r="BV72" s="61"/>
      <c r="BW72" s="57"/>
      <c r="BX72" s="61"/>
      <c r="BY72" s="57"/>
      <c r="BZ72" s="58" t="str">
        <f t="shared" si="392"/>
        <v xml:space="preserve">//----------------------------------------------------------------------------------------------------------------------------------------------------------------------------
                //Markers for WYCZYN_70
                //marker for main page
                addMarker_w70_main({coords:{lat:51.0616286, lng:17.1656501}, iconImage:'http://nieodlegla.pl/files/marker.svg', });
                function addMarker_w70_main(props) {var marker = new google.maps.Marker({ position:props.coords, map:map, }); if(props.iconImage){marker.setIcon(props.iconImage);}
                                                  google.maps.event.addListener(marker, "click", function() { document.querySelector('.bg-modal').style.display = 'block';         document.querySelector('#wyczyn70_content').style.display = 'block'; document.querySelector('#wyczyn70_content').style.position = 'fixed';});
                                                  };
                //Marker for pop-up
                addMarker_w70({coords:{lat:51.0616286, lng:17.1656501}, iconImage:'http://nieodlegla.pl/files/pin.svg', });
                function addMarker_w70(props) {var marker = new google.maps.Marker({ position:props.coords, map:map_wyczyn70, }); if(props.iconImage){marker.setIcon(props.iconImage);}};
                //----------------------------------------------------------------------------------------------------------------------------------------------------------------------------
</v>
      </c>
      <c r="CA72" s="57" t="s">
        <v>33</v>
      </c>
      <c r="CB72" s="61">
        <f t="shared" si="393"/>
        <v>70</v>
      </c>
      <c r="CC72" s="57" t="s">
        <v>34</v>
      </c>
      <c r="CD72" s="61" t="str">
        <f t="shared" si="394"/>
        <v>70'</v>
      </c>
      <c r="CE72" s="57" t="s">
        <v>35</v>
      </c>
      <c r="CF72" s="58" t="str">
        <f t="shared" si="395"/>
        <v>var map_wyczyn70 = new google.maps.Map(document.getElementById('map_wyczyn70'), optionsFeatPopup);</v>
      </c>
      <c r="CG72" s="2" t="s">
        <v>32</v>
      </c>
      <c r="CH72" s="6">
        <f t="shared" si="396"/>
        <v>70</v>
      </c>
      <c r="CI72" s="2" t="s">
        <v>154</v>
      </c>
      <c r="CJ72" s="9" t="str">
        <f t="shared" si="397"/>
        <v xml:space="preserve">//----------------------------------------------------------------------------------------------------------------------------------------------------------------------------
                //Markers for WYCZYN_70                //Marker for pop-up
                addMarker_w70({coords:{lat:51.0616286, lng:17.1656501}, iconImage:'http://nieodlegla.pl/files/pin.svg', });
                function addMarker_w70(props) {var marker = new google.maps.Marker({ position:props.coords, map:map_wyczyn70, }); if(props.iconImage){marker.setIcon(props.iconImage);}};
                //----------------------------------------------------------------------------------------------------------------------------------------------------------------------------
</v>
      </c>
      <c r="CK72" s="2" t="str">
        <f t="shared" si="398"/>
        <v>{
    *@*displayName*@*: *@*#wyczyn70*@*,
    *@*title*@*: *@*Odkryj Bajkał pod Wrocławiem*@*,
    *@*contestants*@*: 3,
    *@*lat*@*: 51.0616286,
    *@*lng*@*: 17.1656501,
    *@*description*@*: *@*</v>
      </c>
      <c r="CL72" s="2" t="str">
        <f t="shared" si="399"/>
        <v>*@*,
    *@*author*@*: *@**@*
  },</v>
      </c>
      <c r="CM72" s="11" t="str">
        <f t="shared" si="400"/>
        <v>{
    *@*displayName*@*: *@*#wyczyn70*@*,
    *@*title*@*: *@*Odkryj Bajkał pod Wrocławiem*@*,
    *@*contestants*@*: 3,
    *@*lat*@*: 51.0616286,
    *@*lng*@*: 17.1656501,
    *@*description*@*: *@*Kiedyś nad Bajkałem podobno można było spać w namiocie. Sprawdź jak sytuacja wygląda tam  dziś. A może lubisz łowić ryby? Podobno jest ich  tam mnóstwo. Wyjedź z Wrocławia i odwiedź Bajkał.*@*,
    *@*author*@*: *@**@*
  },</v>
      </c>
    </row>
    <row r="73" spans="1:91" s="21" customFormat="1" ht="54" customHeight="1" thickBot="1" x14ac:dyDescent="0.3">
      <c r="A73" s="79">
        <v>71</v>
      </c>
      <c r="B73" s="98" t="s">
        <v>244</v>
      </c>
      <c r="C73" s="21" t="s">
        <v>371</v>
      </c>
      <c r="D73" s="21" t="s">
        <v>372</v>
      </c>
      <c r="E73" s="21" t="s">
        <v>245</v>
      </c>
      <c r="G73" s="25" t="s">
        <v>407</v>
      </c>
      <c r="H73" s="25" t="s">
        <v>406</v>
      </c>
      <c r="I73" s="21" t="s">
        <v>7</v>
      </c>
      <c r="J73" s="24">
        <f t="shared" si="359"/>
        <v>71</v>
      </c>
      <c r="K73" s="25" t="s">
        <v>9</v>
      </c>
      <c r="L73" s="26">
        <f t="shared" si="360"/>
        <v>71</v>
      </c>
      <c r="M73" s="27" t="s">
        <v>10</v>
      </c>
      <c r="N73" s="24">
        <f t="shared" si="361"/>
        <v>71</v>
      </c>
      <c r="O73" s="25" t="s">
        <v>11</v>
      </c>
      <c r="P73" s="24" t="str">
        <f t="shared" si="362"/>
        <v>Odwiedź Czechy</v>
      </c>
      <c r="Q73" s="27" t="s">
        <v>48</v>
      </c>
      <c r="R73" s="25" t="s">
        <v>37</v>
      </c>
      <c r="S73" s="26">
        <f t="shared" si="363"/>
        <v>71</v>
      </c>
      <c r="T73" s="27" t="s">
        <v>38</v>
      </c>
      <c r="U73" s="24">
        <f t="shared" si="364"/>
        <v>71</v>
      </c>
      <c r="V73" s="25" t="s">
        <v>12</v>
      </c>
      <c r="W73" s="24">
        <f t="shared" si="365"/>
        <v>71</v>
      </c>
      <c r="X73" s="25" t="s">
        <v>13</v>
      </c>
      <c r="Y73" s="24" t="str">
        <f t="shared" si="366"/>
        <v>Odwiedź Czechy</v>
      </c>
      <c r="Z73" s="25" t="s">
        <v>49</v>
      </c>
      <c r="AA73" s="24" t="str">
        <f t="shared" si="367"/>
        <v xml:space="preserve">Godzinę drogi od Warszawy mieszczą się Czechy. 
Są częścią wsi Trąbki znajdującej się  w województwie mazowieckim, w powiecie garwolińskim. Znajduje się tam m.in. huta szkła "Czechy" S.A.
Sprawdź co jeszcze można tam znaleźć. 
</v>
      </c>
      <c r="AB73" s="25" t="s">
        <v>14</v>
      </c>
      <c r="AC73" s="24">
        <f t="shared" si="368"/>
        <v>71</v>
      </c>
      <c r="AD73" s="54" t="s">
        <v>308</v>
      </c>
      <c r="AE73" s="24">
        <f t="shared" si="369"/>
        <v>71</v>
      </c>
      <c r="AF73" s="25" t="s">
        <v>15</v>
      </c>
      <c r="AG73" s="24">
        <f t="shared" si="370"/>
        <v>71</v>
      </c>
      <c r="AH73" s="28" t="s">
        <v>8</v>
      </c>
      <c r="AI73" s="74" t="str">
        <f t="shared" si="371"/>
        <v>&lt;!---WYCZYN_71_main--&gt;                    
                    &lt;div class=*@*feat-box*@* id=*@*wyczyn71*@* &gt;
                        &lt;p class=*@*feat-number*@*&gt;#wyczyn71&lt;/p&gt;
                        &lt;h3 class=*@*feat-title*@*&gt;Odwiedź Czechy&lt;/h3&gt;
                        &lt;p class=*@*feat-counter*@*&gt; 0 osób wzięło udział&lt;/p&gt;
                    &lt;/div&gt;
    &lt;!--feat pop-up code-----WYCZYN_71_---------------------------------------------------------------------------------&gt;
                    &lt;div class=*@*feat-content*@* id=*@*wyczyn71_content*@*&gt;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class=*@*feat-number*@*&gt;#wyczyn71&lt;/p&gt;
                                &lt;h2 class=*@*feat-title*@*&gt;Odwiedź Czechy&lt;/h2&gt;
                                &lt;p class=*@*feat-counter*@*&gt; 0 osób wzięło udział&lt;/p&gt;
                                &lt;p class=*@*feat-description*@*&gt;Godzinę drogi od Warszawy mieszczą się Czechy. 
Są częścią wsi Trąbki znajdującej się  w województwie mazowieckim, w powiecie garwolińskim. Znajduje się tam m.in. huta szkła "Czechy" S.A.
Sprawdź co jeszcze można tam znaleźć. 
&lt;/p&gt;
                            &lt;/div&gt;
                            &lt;div class=*@*feat-map-block*@*&gt;
                                &lt;div id=*@*map_wyczyn71*@*&gt;&lt;/div&gt;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WYCZYN_71_main--&gt;</v>
      </c>
      <c r="AJ73" s="29" t="str">
        <f t="shared" si="372"/>
        <v xml:space="preserve">                    
    &lt;!--feat pop-up code-----WYCZYN_71_---------------------------------------------------------------------------------&gt;
                    &lt;div class=*@*feat-content*@* id=*@*wyczyn71_content*@*&gt;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class=*@*feat-number*@*&gt;#wyczyn71&lt;/p&gt;
                                &lt;h2 class=*@*feat-title*@*&gt;Odwiedź Czechy&lt;/h2&gt;
                                &lt;p class=*@*feat-counter*@*&gt; 0 osób wzięło udział&lt;/p&gt;
                                &lt;p class=*@*feat-description*@*&gt;Godzinę drogi od Warszawy mieszczą się Czechy. 
Są częścią wsi Trąbki znajdującej się  w województwie mazowieckim, w powiecie garwolińskim. Znajduje się tam m.in. huta szkła "Czechy" S.A.
Sprawdź co jeszcze można tam znaleźć. 
&lt;/p&gt;
                            &lt;/div&gt;
                            &lt;div class=*@*feat-map-block*@*&gt;
                                &lt;div id=*@*map_wyczyn71*@*&gt;&lt;/div&gt;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WYCZYN_71_main--&gt;</v>
      </c>
      <c r="AK73" s="31" t="str">
        <f t="shared" si="373"/>
        <v>#wyczyn71_content,</v>
      </c>
      <c r="AL73" s="31" t="str">
        <f t="shared" si="374"/>
        <v>#map_wyczyn71,</v>
      </c>
      <c r="AM73" s="25" t="s">
        <v>17</v>
      </c>
      <c r="AN73" s="24" t="str">
        <f t="shared" si="375"/>
        <v>71'</v>
      </c>
      <c r="AO73" s="32" t="s">
        <v>18</v>
      </c>
      <c r="AP73" s="24">
        <f t="shared" si="376"/>
        <v>71</v>
      </c>
      <c r="AQ73" s="25" t="s">
        <v>19</v>
      </c>
      <c r="AR73" s="24">
        <f t="shared" si="377"/>
        <v>71</v>
      </c>
      <c r="AS73" s="25" t="s">
        <v>20</v>
      </c>
      <c r="AT73" s="24">
        <f t="shared" si="378"/>
        <v>71</v>
      </c>
      <c r="AU73" s="25" t="s">
        <v>21</v>
      </c>
      <c r="AV73" s="29" t="str">
        <f t="shared" si="379"/>
        <v xml:space="preserve">    $('#wyczyn71').click(function() {
        document.querySelector('.bg-modal').style.display = 'block';
        document.querySelector('#wyczyn71_content').style.display = 'block';
        document.querySelector('#wyczyn71_content').style.position = 'fixed';
    });
    /*Closing the pop-up with feat-description*/
        $('.popup-close-arrow').click(function() {
        document.querySelector('.bg-modal').style.display = 'none';
        document.querySelector('#wyczyn71_content').style.display = 'none';
    });</v>
      </c>
      <c r="AW73" s="25" t="s">
        <v>32</v>
      </c>
      <c r="AX73" s="33">
        <f t="shared" si="380"/>
        <v>71</v>
      </c>
      <c r="AY73" s="25" t="s">
        <v>24</v>
      </c>
      <c r="AZ73" s="33">
        <f t="shared" si="381"/>
        <v>71</v>
      </c>
      <c r="BA73" s="28" t="s">
        <v>25</v>
      </c>
      <c r="BB73" s="33" t="str">
        <f t="shared" si="382"/>
        <v>51.947996</v>
      </c>
      <c r="BC73" s="28" t="s">
        <v>26</v>
      </c>
      <c r="BD73" s="33" t="str">
        <f t="shared" si="383"/>
        <v>21.5819708</v>
      </c>
      <c r="BE73" s="25" t="s">
        <v>182</v>
      </c>
      <c r="BF73" s="33">
        <f t="shared" si="384"/>
        <v>71</v>
      </c>
      <c r="BG73" s="25" t="s">
        <v>27</v>
      </c>
      <c r="BH73" s="33">
        <f t="shared" si="385"/>
        <v>71</v>
      </c>
      <c r="BI73" s="28" t="s">
        <v>28</v>
      </c>
      <c r="BJ73" s="33">
        <f t="shared" si="386"/>
        <v>71</v>
      </c>
      <c r="BK73" s="25" t="s">
        <v>29</v>
      </c>
      <c r="BL73" s="33">
        <f t="shared" si="387"/>
        <v>71</v>
      </c>
      <c r="BM73" s="25" t="s">
        <v>50</v>
      </c>
      <c r="BN73" s="25" t="str">
        <f t="shared" si="388"/>
        <v>51.947996</v>
      </c>
      <c r="BO73" s="25" t="s">
        <v>26</v>
      </c>
      <c r="BP73" s="25" t="str">
        <f t="shared" si="389"/>
        <v>21.5819708</v>
      </c>
      <c r="BQ73" s="25" t="s">
        <v>181</v>
      </c>
      <c r="BR73" s="33">
        <f t="shared" si="390"/>
        <v>71</v>
      </c>
      <c r="BS73" s="28" t="s">
        <v>30</v>
      </c>
      <c r="BT73" s="33">
        <f t="shared" si="391"/>
        <v>71</v>
      </c>
      <c r="BU73" s="25" t="s">
        <v>31</v>
      </c>
      <c r="BV73" s="33"/>
      <c r="BW73" s="28"/>
      <c r="BX73" s="33"/>
      <c r="BY73" s="28"/>
      <c r="BZ73" s="29" t="str">
        <f t="shared" si="392"/>
        <v xml:space="preserve">//----------------------------------------------------------------------------------------------------------------------------------------------------------------------------
                //Markers for WYCZYN_71
                //marker for main page
                addMarker_w71_main({coords:{lat:51.947996, lng:21.5819708}, iconImage:'http://nieodlegla.pl/files/marker.svg', });
                function addMarker_w71_main(props) {var marker = new google.maps.Marker({ position:props.coords, map:map, }); if(props.iconImage){marker.setIcon(props.iconImage);}
                                                  google.maps.event.addListener(marker, "click", function() { document.querySelector('.bg-modal').style.display = 'block';         document.querySelector('#wyczyn71_content').style.display = 'block'; document.querySelector('#wyczyn71_content').style.position = 'fixed';});
                                                  };
                //Marker for pop-up
                addMarker_w71({coords:{lat:51.947996, lng:21.5819708}, iconImage:'http://nieodlegla.pl/files/pin.svg', });
                function addMarker_w71(props) {var marker = new google.maps.Marker({ position:props.coords, map:map_wyczyn71, }); if(props.iconImage){marker.setIcon(props.iconImage);}};
                //----------------------------------------------------------------------------------------------------------------------------------------------------------------------------
</v>
      </c>
      <c r="CA73" s="28" t="s">
        <v>33</v>
      </c>
      <c r="CB73" s="33">
        <f t="shared" si="393"/>
        <v>71</v>
      </c>
      <c r="CC73" s="28" t="s">
        <v>34</v>
      </c>
      <c r="CD73" s="33" t="str">
        <f t="shared" si="394"/>
        <v>71'</v>
      </c>
      <c r="CE73" s="28" t="s">
        <v>35</v>
      </c>
      <c r="CF73" s="29" t="str">
        <f t="shared" si="395"/>
        <v>var map_wyczyn71 = new google.maps.Map(document.getElementById('map_wyczyn71'), optionsFeatPopup);</v>
      </c>
      <c r="CG73" s="25" t="s">
        <v>32</v>
      </c>
      <c r="CH73" s="24">
        <f t="shared" si="396"/>
        <v>71</v>
      </c>
      <c r="CI73" s="25" t="s">
        <v>154</v>
      </c>
      <c r="CJ73" s="29" t="str">
        <f t="shared" si="397"/>
        <v xml:space="preserve">//----------------------------------------------------------------------------------------------------------------------------------------------------------------------------
                //Markers for WYCZYN_71                //Marker for pop-up
                addMarker_w71({coords:{lat:51.947996, lng:21.5819708}, iconImage:'http://nieodlegla.pl/files/pin.svg', });
                function addMarker_w71(props) {var marker = new google.maps.Marker({ position:props.coords, map:map_wyczyn71, }); if(props.iconImage){marker.setIcon(props.iconImage);}};
                //----------------------------------------------------------------------------------------------------------------------------------------------------------------------------
</v>
      </c>
      <c r="CK73" s="2" t="str">
        <f t="shared" si="398"/>
        <v>{
    *@*displayName*@*: *@*#wyczyn71*@*,
    *@*title*@*: *@*Odwiedź Czechy*@*,
    *@*contestants*@*: ,
    *@*lat*@*: 51.947996,
    *@*lng*@*: 21.5819708,
    *@*description*@*: *@*</v>
      </c>
      <c r="CL73" s="2" t="str">
        <f t="shared" si="399"/>
        <v>*@*,
    *@*author*@*: *@*Jerzy*@*
  },</v>
      </c>
      <c r="CM73" s="11" t="str">
        <f t="shared" si="400"/>
        <v>{
    *@*displayName*@*: *@*#wyczyn71*@*,
    *@*title*@*: *@*Odwiedź Czechy*@*,
    *@*contestants*@*: ,
    *@*lat*@*: 51.947996,
    *@*lng*@*: 21.5819708,
    *@*description*@*: *@*Godzinę drogi od Warszawy mieszczą się Czechy. 
Są częścią wsi Trąbki znajdującej się  w województwie mazowieckim, w powiecie garwolińskim. Znajduje się tam m.in. huta szkła "Czechy" S.A.
Sprawdź co jeszcze można tam znaleźć. 
*@*,
    *@*author*@*: *@*Jerzy*@*
  },</v>
      </c>
    </row>
    <row r="74" spans="1:91" ht="54" customHeight="1" thickBot="1" x14ac:dyDescent="0.3">
      <c r="A74" s="34">
        <v>72</v>
      </c>
      <c r="E74" s="97" t="s">
        <v>260</v>
      </c>
      <c r="G74" s="2" t="s">
        <v>408</v>
      </c>
      <c r="H74" s="2" t="s">
        <v>380</v>
      </c>
      <c r="I74" s="52" t="s">
        <v>7</v>
      </c>
      <c r="J74" s="53">
        <f t="shared" ref="J74:J80" si="401">A74</f>
        <v>72</v>
      </c>
      <c r="K74" s="54" t="s">
        <v>9</v>
      </c>
      <c r="L74" s="55">
        <f t="shared" ref="L74:L80" si="402">A74</f>
        <v>72</v>
      </c>
      <c r="M74" s="56" t="s">
        <v>10</v>
      </c>
      <c r="N74" s="53">
        <f t="shared" ref="N74:N80" si="403">A74</f>
        <v>72</v>
      </c>
      <c r="O74" s="54" t="s">
        <v>11</v>
      </c>
      <c r="P74" s="53" t="str">
        <f t="shared" ref="P74:P80" si="404">E74</f>
        <v>Zstąp do piekła</v>
      </c>
      <c r="Q74" s="56" t="s">
        <v>48</v>
      </c>
      <c r="R74" s="54" t="s">
        <v>37</v>
      </c>
      <c r="S74" s="55">
        <f t="shared" ref="S74:S80" si="405">A74</f>
        <v>72</v>
      </c>
      <c r="T74" s="56" t="s">
        <v>38</v>
      </c>
      <c r="U74" s="53">
        <f t="shared" ref="U74:U80" si="406">A74</f>
        <v>72</v>
      </c>
      <c r="V74" s="54" t="s">
        <v>12</v>
      </c>
      <c r="W74" s="53">
        <f t="shared" ref="W74:W80" si="407">A74</f>
        <v>72</v>
      </c>
      <c r="X74" s="54" t="s">
        <v>13</v>
      </c>
      <c r="Y74" s="53" t="str">
        <f t="shared" ref="Y74:Y80" si="408">E74</f>
        <v>Zstąp do piekła</v>
      </c>
      <c r="Z74" s="54" t="s">
        <v>49</v>
      </c>
      <c r="AA74" s="53" t="str">
        <f t="shared" ref="AA74:AA80" si="409">G74</f>
        <v>W Polsce sporo jest miejsc nazywanych "Piekiełko". Najczęściej są to miejsca ze skałami i głazami. I zwykle z takim miejscem związana jest legenda o czarcie, który te głazy zrzucił. Proponuję odwiedzić jedno z takich miejsc. Może to być Piekiełko koło Tomaszowa Lubelskiego, Piekiełko w Stanisławowie koło Krasnobrodu (obydwa na lubelszczyźnie) lub inne Piekiełko w Polsce.</v>
      </c>
      <c r="AB74" s="54" t="s">
        <v>14</v>
      </c>
      <c r="AC74" s="53">
        <f t="shared" ref="AC74:AC80" si="410">A74</f>
        <v>72</v>
      </c>
      <c r="AD74" s="54" t="s">
        <v>308</v>
      </c>
      <c r="AE74" s="53">
        <f t="shared" ref="AE74:AE80" si="411">A74</f>
        <v>72</v>
      </c>
      <c r="AF74" s="54" t="s">
        <v>15</v>
      </c>
      <c r="AG74" s="53">
        <f t="shared" ref="AG74:AG80" si="412">A74</f>
        <v>72</v>
      </c>
      <c r="AH74" s="57" t="s">
        <v>8</v>
      </c>
      <c r="AI74" s="78" t="str">
        <f t="shared" ref="AI74:AI80" si="413">CONCATENATE(I74,J74,K74,L74,M74,N74,O74,P74,Q74,R74,S74,T74,U74,V74,W74,X74,Y74,Z74,AA74,AB74,AC74,AD74,AE74,AF74,AG74,AH74)</f>
        <v>&lt;!---WYCZYN_72_main--&gt;                    
                    &lt;div class=*@*feat-box*@* id=*@*wyczyn72*@* &gt;
                        &lt;p class=*@*feat-number*@*&gt;#wyczyn72&lt;/p&gt;
                        &lt;h3 class=*@*feat-title*@*&gt;Zstąp do piekła&lt;/h3&gt;
                        &lt;p class=*@*feat-counter*@*&gt; 0 osób wzięło udział&lt;/p&gt;
                    &lt;/div&gt;
    &lt;!--feat pop-up code-----WYCZYN_72_---------------------------------------------------------------------------------&gt;
                    &lt;div class=*@*feat-content*@* id=*@*wyczyn72_content*@*&gt;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class=*@*feat-number*@*&gt;#wyczyn72&lt;/p&gt;
                                &lt;h2 class=*@*feat-title*@*&gt;Zstąp do piekła&lt;/h2&gt;
                                &lt;p class=*@*feat-counter*@*&gt; 0 osób wzięło udział&lt;/p&gt;
                                &lt;p class=*@*feat-description*@*&gt;W Polsce sporo jest miejsc nazywanych "Piekiełko". Najczęściej są to miejsca ze skałami i głazami. I zwykle z takim miejscem związana jest legenda o czarcie, który te głazy zrzucił. Proponuję odwiedzić jedno z takich miejsc. Może to być Piekiełko koło Tomaszowa Lubelskiego, Piekiełko w Stanisławowie koło Krasnobrodu (obydwa na lubelszczyźnie) lub inne Piekiełko w Polsce.&lt;/p&gt;
                            &lt;/div&gt;
                            &lt;div class=*@*feat-map-block*@*&gt;
                                &lt;div id=*@*map_wyczyn72*@*&gt;&lt;/div&gt;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WYCZYN_72_main--&gt;</v>
      </c>
      <c r="AJ74" s="58" t="str">
        <f t="shared" ref="AJ74:AJ80" si="414">CONCATENATE(R74,S74,T74,U74,V74,W74,X74,Y74,Z74,AA74,AB74,AC74,AD74,AE74,AF74,AG74,AH74)</f>
        <v xml:space="preserve">                    
    &lt;!--feat pop-up code-----WYCZYN_72_---------------------------------------------------------------------------------&gt;
                    &lt;div class=*@*feat-content*@* id=*@*wyczyn72_content*@*&gt;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class=*@*feat-number*@*&gt;#wyczyn72&lt;/p&gt;
                                &lt;h2 class=*@*feat-title*@*&gt;Zstąp do piekła&lt;/h2&gt;
                                &lt;p class=*@*feat-counter*@*&gt; 0 osób wzięło udział&lt;/p&gt;
                                &lt;p class=*@*feat-description*@*&gt;W Polsce sporo jest miejsc nazywanych "Piekiełko". Najczęściej są to miejsca ze skałami i głazami. I zwykle z takim miejscem związana jest legenda o czarcie, który te głazy zrzucił. Proponuję odwiedzić jedno z takich miejsc. Może to być Piekiełko koło Tomaszowa Lubelskiego, Piekiełko w Stanisławowie koło Krasnobrodu (obydwa na lubelszczyźnie) lub inne Piekiełko w Polsce.&lt;/p&gt;
                            &lt;/div&gt;
                            &lt;div class=*@*feat-map-block*@*&gt;
                                &lt;div id=*@*map_wyczyn72*@*&gt;&lt;/div&gt;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WYCZYN_72_main--&gt;</v>
      </c>
      <c r="AK74" s="59" t="str">
        <f t="shared" ref="AK74:AK80" si="415">"#wyczyn"&amp;A74&amp;"_content,"</f>
        <v>#wyczyn72_content,</v>
      </c>
      <c r="AL74" s="59" t="str">
        <f t="shared" ref="AL74:AL80" si="416">"#map_wyczyn"&amp;A74&amp;","</f>
        <v>#map_wyczyn72,</v>
      </c>
      <c r="AM74" s="54" t="s">
        <v>17</v>
      </c>
      <c r="AN74" s="53" t="str">
        <f t="shared" ref="AN74:AN80" si="417">A74&amp;"'"</f>
        <v>72'</v>
      </c>
      <c r="AO74" s="60" t="s">
        <v>18</v>
      </c>
      <c r="AP74" s="53">
        <f t="shared" ref="AP74:AP80" si="418">A74</f>
        <v>72</v>
      </c>
      <c r="AQ74" s="54" t="s">
        <v>19</v>
      </c>
      <c r="AR74" s="53">
        <f t="shared" ref="AR74:AR80" si="419">A74</f>
        <v>72</v>
      </c>
      <c r="AS74" s="54" t="s">
        <v>20</v>
      </c>
      <c r="AT74" s="53">
        <f t="shared" ref="AT74:AT80" si="420">A74</f>
        <v>72</v>
      </c>
      <c r="AU74" s="54" t="s">
        <v>21</v>
      </c>
      <c r="AV74" s="58" t="str">
        <f t="shared" ref="AV74:AV80" si="421">CONCATENATE(AM74,AN74,AO74,AP74,AQ74,AR74,AS74,AT74,AU74)</f>
        <v xml:space="preserve">    $('#wyczyn72').click(function() {
        document.querySelector('.bg-modal').style.display = 'block';
        document.querySelector('#wyczyn72_content').style.display = 'block';
        document.querySelector('#wyczyn72_content').style.position = 'fixed';
    });
    /*Closing the pop-up with feat-description*/
        $('.popup-close-arrow').click(function() {
        document.querySelector('.bg-modal').style.display = 'none';
        document.querySelector('#wyczyn72_content').style.display = 'none';
    });</v>
      </c>
      <c r="AW74" s="54" t="s">
        <v>32</v>
      </c>
      <c r="AX74" s="61">
        <f t="shared" ref="AX74:AX80" si="422">A74</f>
        <v>72</v>
      </c>
      <c r="AY74" s="54" t="s">
        <v>24</v>
      </c>
      <c r="AZ74" s="61">
        <f t="shared" ref="AZ74:AZ80" si="423">A74</f>
        <v>72</v>
      </c>
      <c r="BA74" s="57" t="s">
        <v>25</v>
      </c>
      <c r="BB74" s="61">
        <f t="shared" ref="BB74:BB80" si="424">C74</f>
        <v>0</v>
      </c>
      <c r="BC74" s="57" t="s">
        <v>26</v>
      </c>
      <c r="BD74" s="61">
        <f t="shared" ref="BD74:BD80" si="425">D74</f>
        <v>0</v>
      </c>
      <c r="BE74" s="2" t="s">
        <v>182</v>
      </c>
      <c r="BF74" s="61">
        <f t="shared" ref="BF74:BF80" si="426">A74</f>
        <v>72</v>
      </c>
      <c r="BG74" s="54" t="s">
        <v>27</v>
      </c>
      <c r="BH74" s="61">
        <f t="shared" ref="BH74:BH80" si="427">A74</f>
        <v>72</v>
      </c>
      <c r="BI74" s="57" t="s">
        <v>28</v>
      </c>
      <c r="BJ74" s="61">
        <f t="shared" ref="BJ74:BJ80" si="428">A74</f>
        <v>72</v>
      </c>
      <c r="BK74" s="54" t="s">
        <v>29</v>
      </c>
      <c r="BL74" s="61">
        <f t="shared" ref="BL74:BL80" si="429">A74</f>
        <v>72</v>
      </c>
      <c r="BM74" s="54" t="s">
        <v>50</v>
      </c>
      <c r="BN74" s="54">
        <f t="shared" ref="BN74:BN80" si="430">C74</f>
        <v>0</v>
      </c>
      <c r="BO74" s="54" t="s">
        <v>26</v>
      </c>
      <c r="BP74" s="54">
        <f t="shared" ref="BP74:BP80" si="431">D74</f>
        <v>0</v>
      </c>
      <c r="BQ74" s="2" t="s">
        <v>181</v>
      </c>
      <c r="BR74" s="61">
        <f t="shared" ref="BR74:BR80" si="432">A74</f>
        <v>72</v>
      </c>
      <c r="BS74" s="57" t="s">
        <v>30</v>
      </c>
      <c r="BT74" s="61">
        <f t="shared" ref="BT74:BT80" si="433">A74</f>
        <v>72</v>
      </c>
      <c r="BU74" s="54" t="s">
        <v>31</v>
      </c>
      <c r="BV74" s="61"/>
      <c r="BW74" s="57"/>
      <c r="BX74" s="61"/>
      <c r="BY74" s="57"/>
      <c r="BZ74" s="58" t="str">
        <f t="shared" ref="BZ74:BZ80" si="434">CONCATENATE(AW74,AX74,AY74,AZ74,BA74,BB74,BC74,BD74,BE74,BF74,BG74,BH74,BI74,BJ74,BK74,BL74,BM74,BN74,BO74,BP74,BQ74,BR74,BS74,BT74,BU74)</f>
        <v xml:space="preserve">//----------------------------------------------------------------------------------------------------------------------------------------------------------------------------
                //Markers for WYCZYN_72
                //marker for main page
                addMarker_w72_main({coords:{lat:0, lng:0}, iconImage:'http://nieodlegla.pl/files/marker.svg', });
                function addMarker_w72_main(props) {var marker = new google.maps.Marker({ position:props.coords, map:map, }); if(props.iconImage){marker.setIcon(props.iconImage);}
                                                  google.maps.event.addListener(marker, "click", function() { document.querySelector('.bg-modal').style.display = 'block';         document.querySelector('#wyczyn72_content').style.display = 'block'; document.querySelector('#wyczyn72_content').style.position = 'fixed';});
                                                  };
                //Marker for pop-up
                addMarker_w72({coords:{lat:0, lng:0}, iconImage:'http://nieodlegla.pl/files/pin.svg', });
                function addMarker_w72(props) {var marker = new google.maps.Marker({ position:props.coords, map:map_wyczyn72, }); if(props.iconImage){marker.setIcon(props.iconImage);}};
                //----------------------------------------------------------------------------------------------------------------------------------------------------------------------------
</v>
      </c>
      <c r="CA74" s="57" t="s">
        <v>33</v>
      </c>
      <c r="CB74" s="61">
        <f t="shared" ref="CB74:CB80" si="435">A74</f>
        <v>72</v>
      </c>
      <c r="CC74" s="57" t="s">
        <v>34</v>
      </c>
      <c r="CD74" s="61" t="str">
        <f t="shared" ref="CD74:CD80" si="436">A74&amp;"'"</f>
        <v>72'</v>
      </c>
      <c r="CE74" s="57" t="s">
        <v>35</v>
      </c>
      <c r="CF74" s="58" t="str">
        <f t="shared" ref="CF74:CF80" si="437">CONCATENATE(CA74,CB74,CC74,CD74,CE74,)</f>
        <v>var map_wyczyn72 = new google.maps.Map(document.getElementById('map_wyczyn72'), optionsFeatPopup);</v>
      </c>
      <c r="CG74" s="2" t="s">
        <v>32</v>
      </c>
      <c r="CH74" s="6">
        <f t="shared" ref="CH74:CH80" si="438">A74</f>
        <v>72</v>
      </c>
      <c r="CI74" s="2" t="s">
        <v>154</v>
      </c>
      <c r="CJ74" s="9" t="str">
        <f t="shared" ref="CJ74:CJ80" si="439">CONCATENATE(CG74,CH74,CI74,BL74,BM74,BN74,BO74,BP74,BQ74,BR74,BS74,BT74,BU74)</f>
        <v xml:space="preserve">//----------------------------------------------------------------------------------------------------------------------------------------------------------------------------
                //Markers for WYCZYN_72                //Marker for pop-up
                addMarker_w72({coords:{lat:0, lng:0}, iconImage:'http://nieodlegla.pl/files/pin.svg', });
                function addMarker_w72(props) {var marker = new google.maps.Marker({ position:props.coords, map:map_wyczyn72, }); if(props.iconImage){marker.setIcon(props.iconImage);}};
                //----------------------------------------------------------------------------------------------------------------------------------------------------------------------------
</v>
      </c>
      <c r="CK74" s="2" t="str">
        <f t="shared" si="398"/>
        <v>{
    *@*displayName*@*: *@*#wyczyn72*@*,
    *@*title*@*: *@*Zstąp do piekła*@*,
    *@*contestants*@*: ,
    *@*lat*@*: ,
    *@*lng*@*: ,
    *@*description*@*: *@*</v>
      </c>
      <c r="CL74" s="2" t="str">
        <f t="shared" si="399"/>
        <v>*@*,
    *@*author*@*: *@*Joanna*@*
  },</v>
      </c>
      <c r="CM74" s="11" t="str">
        <f t="shared" si="400"/>
        <v>{
    *@*displayName*@*: *@*#wyczyn72*@*,
    *@*title*@*: *@*Zstąp do piekła*@*,
    *@*contestants*@*: ,
    *@*lat*@*: ,
    *@*lng*@*: ,
    *@*description*@*: *@*W Polsce sporo jest miejsc nazywanych "Piekiełko". Najczęściej są to miejsca ze skałami i głazami. I zwykle z takim miejscem związana jest legenda o czarcie, który te głazy zrzucił. Proponuję odwiedzić jedno z takich miejsc. Może to być Piekiełko koło Tomaszowa Lubelskiego, Piekiełko w Stanisławowie koło Krasnobrodu (obydwa na lubelszczyźnie) lub inne Piekiełko w Polsce.*@*,
    *@*author*@*: *@*Joanna*@*
  },</v>
      </c>
    </row>
    <row r="75" spans="1:91" ht="54" customHeight="1" thickBot="1" x14ac:dyDescent="0.3">
      <c r="A75" s="34">
        <v>73</v>
      </c>
      <c r="B75" s="94" t="s">
        <v>261</v>
      </c>
      <c r="C75" s="3" t="s">
        <v>276</v>
      </c>
      <c r="D75" s="3" t="s">
        <v>277</v>
      </c>
      <c r="E75" s="3" t="s">
        <v>262</v>
      </c>
      <c r="G75" s="2" t="s">
        <v>410</v>
      </c>
      <c r="H75" s="2" t="s">
        <v>409</v>
      </c>
      <c r="I75" s="52" t="s">
        <v>7</v>
      </c>
      <c r="J75" s="53">
        <f t="shared" si="401"/>
        <v>73</v>
      </c>
      <c r="K75" s="54" t="s">
        <v>9</v>
      </c>
      <c r="L75" s="55">
        <f t="shared" si="402"/>
        <v>73</v>
      </c>
      <c r="M75" s="56" t="s">
        <v>10</v>
      </c>
      <c r="N75" s="53">
        <f t="shared" si="403"/>
        <v>73</v>
      </c>
      <c r="O75" s="54" t="s">
        <v>11</v>
      </c>
      <c r="P75" s="53" t="str">
        <f t="shared" si="404"/>
        <v>Znajdź pomnik encyklopedii</v>
      </c>
      <c r="Q75" s="56" t="s">
        <v>48</v>
      </c>
      <c r="R75" s="54" t="s">
        <v>37</v>
      </c>
      <c r="S75" s="55">
        <f t="shared" si="405"/>
        <v>73</v>
      </c>
      <c r="T75" s="56" t="s">
        <v>38</v>
      </c>
      <c r="U75" s="53">
        <f t="shared" si="406"/>
        <v>73</v>
      </c>
      <c r="V75" s="54" t="s">
        <v>12</v>
      </c>
      <c r="W75" s="53">
        <f t="shared" si="407"/>
        <v>73</v>
      </c>
      <c r="X75" s="54" t="s">
        <v>13</v>
      </c>
      <c r="Y75" s="53" t="str">
        <f t="shared" si="408"/>
        <v>Znajdź pomnik encyklopedii</v>
      </c>
      <c r="Z75" s="54" t="s">
        <v>49</v>
      </c>
      <c r="AA75" s="53" t="str">
        <f t="shared" si="409"/>
        <v>Wikipedię zna każdy, ale nie każdy wie, że ma ona swój pomnik, który znajduje się w Polsce. Pierwszy monument tej tworzonej siłami wolontariuszy Wikipedii odsłonięto w 2014 roku w Słubicach. Znajdź go i zrób zdjęcie, jak pomagasz dźwigać ciężar wiedzy czterem wyrzeźbionym postaciom.</v>
      </c>
      <c r="AB75" s="54" t="s">
        <v>14</v>
      </c>
      <c r="AC75" s="53">
        <f t="shared" si="410"/>
        <v>73</v>
      </c>
      <c r="AD75" s="54" t="s">
        <v>308</v>
      </c>
      <c r="AE75" s="53">
        <f t="shared" si="411"/>
        <v>73</v>
      </c>
      <c r="AF75" s="54" t="s">
        <v>15</v>
      </c>
      <c r="AG75" s="53">
        <f t="shared" si="412"/>
        <v>73</v>
      </c>
      <c r="AH75" s="57" t="s">
        <v>8</v>
      </c>
      <c r="AI75" s="74" t="str">
        <f t="shared" si="413"/>
        <v>&lt;!---WYCZYN_73_main--&gt;                    
                    &lt;div class=*@*feat-box*@* id=*@*wyczyn73*@* &gt;
                        &lt;p class=*@*feat-number*@*&gt;#wyczyn73&lt;/p&gt;
                        &lt;h3 class=*@*feat-title*@*&gt;Znajdź pomnik encyklopedii&lt;/h3&gt;
                        &lt;p class=*@*feat-counter*@*&gt; 0 osób wzięło udział&lt;/p&gt;
                    &lt;/div&gt;
    &lt;!--feat pop-up code-----WYCZYN_73_---------------------------------------------------------------------------------&gt;
                    &lt;div class=*@*feat-content*@* id=*@*wyczyn73_content*@*&gt;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class=*@*feat-number*@*&gt;#wyczyn73&lt;/p&gt;
                                &lt;h2 class=*@*feat-title*@*&gt;Znajdź pomnik encyklopedii&lt;/h2&gt;
                                &lt;p class=*@*feat-counter*@*&gt; 0 osób wzięło udział&lt;/p&gt;
                                &lt;p class=*@*feat-description*@*&gt;Wikipedię zna każdy, ale nie każdy wie, że ma ona swój pomnik, który znajduje się w Polsce. Pierwszy monument tej tworzonej siłami wolontariuszy Wikipedii odsłonięto w 2014 roku w Słubicach. Znajdź go i zrób zdjęcie, jak pomagasz dźwigać ciężar wiedzy czterem wyrzeźbionym postaciom.&lt;/p&gt;
                            &lt;/div&gt;
                            &lt;div class=*@*feat-map-block*@*&gt;
                                &lt;div id=*@*map_wyczyn73*@*&gt;&lt;/div&gt;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WYCZYN_73_main--&gt;</v>
      </c>
      <c r="AJ75" s="58" t="str">
        <f t="shared" si="414"/>
        <v xml:space="preserve">                    
    &lt;!--feat pop-up code-----WYCZYN_73_---------------------------------------------------------------------------------&gt;
                    &lt;div class=*@*feat-content*@* id=*@*wyczyn73_content*@*&gt;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class=*@*feat-number*@*&gt;#wyczyn73&lt;/p&gt;
                                &lt;h2 class=*@*feat-title*@*&gt;Znajdź pomnik encyklopedii&lt;/h2&gt;
                                &lt;p class=*@*feat-counter*@*&gt; 0 osób wzięło udział&lt;/p&gt;
                                &lt;p class=*@*feat-description*@*&gt;Wikipedię zna każdy, ale nie każdy wie, że ma ona swój pomnik, który znajduje się w Polsce. Pierwszy monument tej tworzonej siłami wolontariuszy Wikipedii odsłonięto w 2014 roku w Słubicach. Znajdź go i zrób zdjęcie, jak pomagasz dźwigać ciężar wiedzy czterem wyrzeźbionym postaciom.&lt;/p&gt;
                            &lt;/div&gt;
                            &lt;div class=*@*feat-map-block*@*&gt;
                                &lt;div id=*@*map_wyczyn73*@*&gt;&lt;/div&gt;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WYCZYN_73_main--&gt;</v>
      </c>
      <c r="AK75" s="59" t="str">
        <f t="shared" si="415"/>
        <v>#wyczyn73_content,</v>
      </c>
      <c r="AL75" s="59" t="str">
        <f t="shared" si="416"/>
        <v>#map_wyczyn73,</v>
      </c>
      <c r="AM75" s="54" t="s">
        <v>17</v>
      </c>
      <c r="AN75" s="53" t="str">
        <f t="shared" si="417"/>
        <v>73'</v>
      </c>
      <c r="AO75" s="60" t="s">
        <v>18</v>
      </c>
      <c r="AP75" s="53">
        <f t="shared" si="418"/>
        <v>73</v>
      </c>
      <c r="AQ75" s="54" t="s">
        <v>19</v>
      </c>
      <c r="AR75" s="53">
        <f t="shared" si="419"/>
        <v>73</v>
      </c>
      <c r="AS75" s="54" t="s">
        <v>20</v>
      </c>
      <c r="AT75" s="53">
        <f t="shared" si="420"/>
        <v>73</v>
      </c>
      <c r="AU75" s="54" t="s">
        <v>21</v>
      </c>
      <c r="AV75" s="58" t="str">
        <f t="shared" si="421"/>
        <v xml:space="preserve">    $('#wyczyn73').click(function() {
        document.querySelector('.bg-modal').style.display = 'block';
        document.querySelector('#wyczyn73_content').style.display = 'block';
        document.querySelector('#wyczyn73_content').style.position = 'fixed';
    });
    /*Closing the pop-up with feat-description*/
        $('.popup-close-arrow').click(function() {
        document.querySelector('.bg-modal').style.display = 'none';
        document.querySelector('#wyczyn73_content').style.display = 'none';
    });</v>
      </c>
      <c r="AW75" s="54" t="s">
        <v>32</v>
      </c>
      <c r="AX75" s="61">
        <f t="shared" si="422"/>
        <v>73</v>
      </c>
      <c r="AY75" s="54" t="s">
        <v>24</v>
      </c>
      <c r="AZ75" s="61">
        <f t="shared" si="423"/>
        <v>73</v>
      </c>
      <c r="BA75" s="57" t="s">
        <v>25</v>
      </c>
      <c r="BB75" s="61" t="str">
        <f t="shared" si="424"/>
        <v>52.349306</v>
      </c>
      <c r="BC75" s="57" t="s">
        <v>26</v>
      </c>
      <c r="BD75" s="61" t="str">
        <f t="shared" si="425"/>
        <v xml:space="preserve"> 14.560361</v>
      </c>
      <c r="BE75" s="2" t="s">
        <v>182</v>
      </c>
      <c r="BF75" s="61">
        <f t="shared" si="426"/>
        <v>73</v>
      </c>
      <c r="BG75" s="54" t="s">
        <v>27</v>
      </c>
      <c r="BH75" s="61">
        <f t="shared" si="427"/>
        <v>73</v>
      </c>
      <c r="BI75" s="57" t="s">
        <v>28</v>
      </c>
      <c r="BJ75" s="61">
        <f t="shared" si="428"/>
        <v>73</v>
      </c>
      <c r="BK75" s="54" t="s">
        <v>29</v>
      </c>
      <c r="BL75" s="61">
        <f t="shared" si="429"/>
        <v>73</v>
      </c>
      <c r="BM75" s="54" t="s">
        <v>50</v>
      </c>
      <c r="BN75" s="54" t="str">
        <f t="shared" si="430"/>
        <v>52.349306</v>
      </c>
      <c r="BO75" s="54" t="s">
        <v>26</v>
      </c>
      <c r="BP75" s="54" t="str">
        <f t="shared" si="431"/>
        <v xml:space="preserve"> 14.560361</v>
      </c>
      <c r="BQ75" s="2" t="s">
        <v>181</v>
      </c>
      <c r="BR75" s="61">
        <f t="shared" si="432"/>
        <v>73</v>
      </c>
      <c r="BS75" s="57" t="s">
        <v>30</v>
      </c>
      <c r="BT75" s="61">
        <f t="shared" si="433"/>
        <v>73</v>
      </c>
      <c r="BU75" s="54" t="s">
        <v>31</v>
      </c>
      <c r="BV75" s="61"/>
      <c r="BW75" s="57"/>
      <c r="BX75" s="61"/>
      <c r="BY75" s="57"/>
      <c r="BZ75" s="58" t="str">
        <f t="shared" si="434"/>
        <v xml:space="preserve">//----------------------------------------------------------------------------------------------------------------------------------------------------------------------------
                //Markers for WYCZYN_73
                //marker for main page
                addMarker_w73_main({coords:{lat:52.349306, lng: 14.560361}, iconImage:'http://nieodlegla.pl/files/marker.svg', });
                function addMarker_w73_main(props) {var marker = new google.maps.Marker({ position:props.coords, map:map, }); if(props.iconImage){marker.setIcon(props.iconImage);}
                                                  google.maps.event.addListener(marker, "click", function() { document.querySelector('.bg-modal').style.display = 'block';         document.querySelector('#wyczyn73_content').style.display = 'block'; document.querySelector('#wyczyn73_content').style.position = 'fixed';});
                                                  };
                //Marker for pop-up
                addMarker_w73({coords:{lat:52.349306, lng: 14.560361}, iconImage:'http://nieodlegla.pl/files/pin.svg', });
                function addMarker_w73(props) {var marker = new google.maps.Marker({ position:props.coords, map:map_wyczyn73, }); if(props.iconImage){marker.setIcon(props.iconImage);}};
                //----------------------------------------------------------------------------------------------------------------------------------------------------------------------------
</v>
      </c>
      <c r="CA75" s="57" t="s">
        <v>33</v>
      </c>
      <c r="CB75" s="61">
        <f t="shared" si="435"/>
        <v>73</v>
      </c>
      <c r="CC75" s="57" t="s">
        <v>34</v>
      </c>
      <c r="CD75" s="61" t="str">
        <f t="shared" si="436"/>
        <v>73'</v>
      </c>
      <c r="CE75" s="57" t="s">
        <v>35</v>
      </c>
      <c r="CF75" s="58" t="str">
        <f t="shared" si="437"/>
        <v>var map_wyczyn73 = new google.maps.Map(document.getElementById('map_wyczyn73'), optionsFeatPopup);</v>
      </c>
      <c r="CG75" s="2" t="s">
        <v>32</v>
      </c>
      <c r="CH75" s="6">
        <f t="shared" si="438"/>
        <v>73</v>
      </c>
      <c r="CI75" s="2" t="s">
        <v>154</v>
      </c>
      <c r="CJ75" s="9" t="str">
        <f t="shared" si="439"/>
        <v xml:space="preserve">//----------------------------------------------------------------------------------------------------------------------------------------------------------------------------
                //Markers for WYCZYN_73                //Marker for pop-up
                addMarker_w73({coords:{lat:52.349306, lng: 14.560361}, iconImage:'http://nieodlegla.pl/files/pin.svg', });
                function addMarker_w73(props) {var marker = new google.maps.Marker({ position:props.coords, map:map_wyczyn73, }); if(props.iconImage){marker.setIcon(props.iconImage);}};
                //----------------------------------------------------------------------------------------------------------------------------------------------------------------------------
</v>
      </c>
      <c r="CK75" s="2" t="str">
        <f t="shared" si="398"/>
        <v>{
    *@*displayName*@*: *@*#wyczyn73*@*,
    *@*title*@*: *@*Znajdź pomnik encyklopedii*@*,
    *@*contestants*@*: ,
    *@*lat*@*: 52.349306,
    *@*lng*@*:  14.560361,
    *@*description*@*: *@*</v>
      </c>
      <c r="CL75" s="2" t="str">
        <f t="shared" si="399"/>
        <v>*@*,
    *@*author*@*: *@*Tadeusz*@*
  },</v>
      </c>
      <c r="CM75" s="11" t="str">
        <f t="shared" si="400"/>
        <v>{
    *@*displayName*@*: *@*#wyczyn73*@*,
    *@*title*@*: *@*Znajdź pomnik encyklopedii*@*,
    *@*contestants*@*: ,
    *@*lat*@*: 52.349306,
    *@*lng*@*:  14.560361,
    *@*description*@*: *@*Wikipedię zna każdy, ale nie każdy wie, że ma ona swój pomnik, który znajduje się w Polsce. Pierwszy monument tej tworzonej siłami wolontariuszy Wikipedii odsłonięto w 2014 roku w Słubicach. Znajdź go i zrób zdjęcie, jak pomagasz dźwigać ciężar wiedzy czterem wyrzeźbionym postaciom.*@*,
    *@*author*@*: *@*Tadeusz*@*
  },</v>
      </c>
    </row>
    <row r="76" spans="1:91" ht="54" customHeight="1" thickBot="1" x14ac:dyDescent="0.3">
      <c r="A76" s="34">
        <v>74</v>
      </c>
      <c r="B76" s="94" t="s">
        <v>264</v>
      </c>
      <c r="C76" s="3" t="s">
        <v>278</v>
      </c>
      <c r="D76" s="3" t="s">
        <v>279</v>
      </c>
      <c r="E76" s="3" t="s">
        <v>263</v>
      </c>
      <c r="G76" s="2" t="s">
        <v>411</v>
      </c>
      <c r="H76" s="2" t="s">
        <v>409</v>
      </c>
      <c r="I76" s="52" t="s">
        <v>7</v>
      </c>
      <c r="J76" s="53">
        <f t="shared" si="401"/>
        <v>74</v>
      </c>
      <c r="K76" s="54" t="s">
        <v>9</v>
      </c>
      <c r="L76" s="55">
        <f t="shared" si="402"/>
        <v>74</v>
      </c>
      <c r="M76" s="56" t="s">
        <v>10</v>
      </c>
      <c r="N76" s="53">
        <f t="shared" si="403"/>
        <v>74</v>
      </c>
      <c r="O76" s="54" t="s">
        <v>11</v>
      </c>
      <c r="P76" s="53" t="str">
        <f t="shared" si="404"/>
        <v>Pociągiem z osady starożytnej do weneckiego zamku</v>
      </c>
      <c r="Q76" s="56" t="s">
        <v>48</v>
      </c>
      <c r="R76" s="54" t="s">
        <v>37</v>
      </c>
      <c r="S76" s="55">
        <f t="shared" si="405"/>
        <v>74</v>
      </c>
      <c r="T76" s="56" t="s">
        <v>38</v>
      </c>
      <c r="U76" s="53">
        <f t="shared" si="406"/>
        <v>74</v>
      </c>
      <c r="V76" s="54" t="s">
        <v>12</v>
      </c>
      <c r="W76" s="53">
        <f t="shared" si="407"/>
        <v>74</v>
      </c>
      <c r="X76" s="54" t="s">
        <v>13</v>
      </c>
      <c r="Y76" s="53" t="str">
        <f t="shared" si="408"/>
        <v>Pociągiem z osady starożytnej do weneckiego zamku</v>
      </c>
      <c r="Z76" s="54" t="s">
        <v>49</v>
      </c>
      <c r="AA76" s="53" t="str">
        <f t="shared" si="409"/>
        <v xml:space="preserve"> Połączenie popularnego Biskupina z Wenecją jest znacznie lepsze niż się wydaje - oba miejsca łączy Żnińska Kolej Powiatowa. Nie trzeba zatem kupować biletu lotniczego, by z antycznej osady przedostać się w okolice popularnej Wenecji. Kup zatem bilet na pociąg z Biskupina i sfotografuj się z nim na tle ruin weneckiego zamku.</v>
      </c>
      <c r="AB76" s="54" t="s">
        <v>14</v>
      </c>
      <c r="AC76" s="53">
        <f t="shared" si="410"/>
        <v>74</v>
      </c>
      <c r="AD76" s="54" t="s">
        <v>308</v>
      </c>
      <c r="AE76" s="53">
        <f t="shared" si="411"/>
        <v>74</v>
      </c>
      <c r="AF76" s="54" t="s">
        <v>15</v>
      </c>
      <c r="AG76" s="53">
        <f t="shared" si="412"/>
        <v>74</v>
      </c>
      <c r="AH76" s="57" t="s">
        <v>8</v>
      </c>
      <c r="AI76" s="74" t="str">
        <f t="shared" si="413"/>
        <v>&lt;!---WYCZYN_74_main--&gt;                    
                    &lt;div class=*@*feat-box*@* id=*@*wyczyn74*@* &gt;
                        &lt;p class=*@*feat-number*@*&gt;#wyczyn74&lt;/p&gt;
                        &lt;h3 class=*@*feat-title*@*&gt;Pociągiem z osady starożytnej do weneckiego zamku&lt;/h3&gt;
                        &lt;p class=*@*feat-counter*@*&gt; 0 osób wzięło udział&lt;/p&gt;
                    &lt;/div&gt;
    &lt;!--feat pop-up code-----WYCZYN_74_---------------------------------------------------------------------------------&gt;
                    &lt;div class=*@*feat-content*@* id=*@*wyczyn74_content*@*&gt;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class=*@*feat-number*@*&gt;#wyczyn74&lt;/p&gt;
                                &lt;h2 class=*@*feat-title*@*&gt;Pociągiem z osady starożytnej do weneckiego zamku&lt;/h2&gt;
                                &lt;p class=*@*feat-counter*@*&gt; 0 osób wzięło udział&lt;/p&gt;
                                &lt;p class=*@*feat-description*@*&gt; Połączenie popularnego Biskupina z Wenecją jest znacznie lepsze niż się wydaje - oba miejsca łączy Żnińska Kolej Powiatowa. Nie trzeba zatem kupować biletu lotniczego, by z antycznej osady przedostać się w okolice popularnej Wenecji. Kup zatem bilet na pociąg z Biskupina i sfotografuj się z nim na tle ruin weneckiego zamku.&lt;/p&gt;
                            &lt;/div&gt;
                            &lt;div class=*@*feat-map-block*@*&gt;
                                &lt;div id=*@*map_wyczyn74*@*&gt;&lt;/div&gt;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WYCZYN_74_main--&gt;</v>
      </c>
      <c r="AJ76" s="58" t="str">
        <f t="shared" si="414"/>
        <v xml:space="preserve">                    
    &lt;!--feat pop-up code-----WYCZYN_74_---------------------------------------------------------------------------------&gt;
                    &lt;div class=*@*feat-content*@* id=*@*wyczyn74_content*@*&gt;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class=*@*feat-number*@*&gt;#wyczyn74&lt;/p&gt;
                                &lt;h2 class=*@*feat-title*@*&gt;Pociągiem z osady starożytnej do weneckiego zamku&lt;/h2&gt;
                                &lt;p class=*@*feat-counter*@*&gt; 0 osób wzięło udział&lt;/p&gt;
                                &lt;p class=*@*feat-description*@*&gt; Połączenie popularnego Biskupina z Wenecją jest znacznie lepsze niż się wydaje - oba miejsca łączy Żnińska Kolej Powiatowa. Nie trzeba zatem kupować biletu lotniczego, by z antycznej osady przedostać się w okolice popularnej Wenecji. Kup zatem bilet na pociąg z Biskupina i sfotografuj się z nim na tle ruin weneckiego zamku.&lt;/p&gt;
                            &lt;/div&gt;
                            &lt;div class=*@*feat-map-block*@*&gt;
                                &lt;div id=*@*map_wyczyn74*@*&gt;&lt;/div&gt;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WYCZYN_74_main--&gt;</v>
      </c>
      <c r="AK76" s="59" t="str">
        <f t="shared" si="415"/>
        <v>#wyczyn74_content,</v>
      </c>
      <c r="AL76" s="59" t="str">
        <f t="shared" si="416"/>
        <v>#map_wyczyn74,</v>
      </c>
      <c r="AM76" s="54" t="s">
        <v>17</v>
      </c>
      <c r="AN76" s="53" t="str">
        <f t="shared" si="417"/>
        <v>74'</v>
      </c>
      <c r="AO76" s="60" t="s">
        <v>18</v>
      </c>
      <c r="AP76" s="53">
        <f t="shared" si="418"/>
        <v>74</v>
      </c>
      <c r="AQ76" s="54" t="s">
        <v>19</v>
      </c>
      <c r="AR76" s="53">
        <f t="shared" si="419"/>
        <v>74</v>
      </c>
      <c r="AS76" s="54" t="s">
        <v>20</v>
      </c>
      <c r="AT76" s="53">
        <f t="shared" si="420"/>
        <v>74</v>
      </c>
      <c r="AU76" s="54" t="s">
        <v>21</v>
      </c>
      <c r="AV76" s="58" t="str">
        <f t="shared" si="421"/>
        <v xml:space="preserve">    $('#wyczyn74').click(function() {
        document.querySelector('.bg-modal').style.display = 'block';
        document.querySelector('#wyczyn74_content').style.display = 'block';
        document.querySelector('#wyczyn74_content').style.position = 'fixed';
    });
    /*Closing the pop-up with feat-description*/
        $('.popup-close-arrow').click(function() {
        document.querySelector('.bg-modal').style.display = 'none';
        document.querySelector('#wyczyn74_content').style.display = 'none';
    });</v>
      </c>
      <c r="AW76" s="54" t="s">
        <v>32</v>
      </c>
      <c r="AX76" s="61">
        <f t="shared" si="422"/>
        <v>74</v>
      </c>
      <c r="AY76" s="54" t="s">
        <v>24</v>
      </c>
      <c r="AZ76" s="61">
        <f t="shared" si="423"/>
        <v>74</v>
      </c>
      <c r="BA76" s="57" t="s">
        <v>25</v>
      </c>
      <c r="BB76" s="61" t="str">
        <f t="shared" si="424"/>
        <v>52.797778</v>
      </c>
      <c r="BC76" s="57" t="s">
        <v>26</v>
      </c>
      <c r="BD76" s="61" t="str">
        <f t="shared" si="425"/>
        <v xml:space="preserve"> 17.749722</v>
      </c>
      <c r="BE76" s="2" t="s">
        <v>182</v>
      </c>
      <c r="BF76" s="61">
        <f t="shared" si="426"/>
        <v>74</v>
      </c>
      <c r="BG76" s="54" t="s">
        <v>27</v>
      </c>
      <c r="BH76" s="61">
        <f t="shared" si="427"/>
        <v>74</v>
      </c>
      <c r="BI76" s="57" t="s">
        <v>28</v>
      </c>
      <c r="BJ76" s="61">
        <f t="shared" si="428"/>
        <v>74</v>
      </c>
      <c r="BK76" s="54" t="s">
        <v>29</v>
      </c>
      <c r="BL76" s="61">
        <f t="shared" si="429"/>
        <v>74</v>
      </c>
      <c r="BM76" s="54" t="s">
        <v>50</v>
      </c>
      <c r="BN76" s="54" t="str">
        <f t="shared" si="430"/>
        <v>52.797778</v>
      </c>
      <c r="BO76" s="54" t="s">
        <v>26</v>
      </c>
      <c r="BP76" s="54" t="str">
        <f t="shared" si="431"/>
        <v xml:space="preserve"> 17.749722</v>
      </c>
      <c r="BQ76" s="2" t="s">
        <v>181</v>
      </c>
      <c r="BR76" s="61">
        <f t="shared" si="432"/>
        <v>74</v>
      </c>
      <c r="BS76" s="57" t="s">
        <v>30</v>
      </c>
      <c r="BT76" s="61">
        <f t="shared" si="433"/>
        <v>74</v>
      </c>
      <c r="BU76" s="54" t="s">
        <v>31</v>
      </c>
      <c r="BV76" s="61"/>
      <c r="BW76" s="57"/>
      <c r="BX76" s="61"/>
      <c r="BY76" s="57"/>
      <c r="BZ76" s="58" t="str">
        <f t="shared" si="434"/>
        <v xml:space="preserve">//----------------------------------------------------------------------------------------------------------------------------------------------------------------------------
                //Markers for WYCZYN_74
                //marker for main page
                addMarker_w74_main({coords:{lat:52.797778, lng: 17.749722}, iconImage:'http://nieodlegla.pl/files/marker.svg', });
                function addMarker_w74_main(props) {var marker = new google.maps.Marker({ position:props.coords, map:map, }); if(props.iconImage){marker.setIcon(props.iconImage);}
                                                  google.maps.event.addListener(marker, "click", function() { document.querySelector('.bg-modal').style.display = 'block';         document.querySelector('#wyczyn74_content').style.display = 'block'; document.querySelector('#wyczyn74_content').style.position = 'fixed';});
                                                  };
                //Marker for pop-up
                addMarker_w74({coords:{lat:52.797778, lng: 17.749722}, iconImage:'http://nieodlegla.pl/files/pin.svg', });
                function addMarker_w74(props) {var marker = new google.maps.Marker({ position:props.coords, map:map_wyczyn74, }); if(props.iconImage){marker.setIcon(props.iconImage);}};
                //----------------------------------------------------------------------------------------------------------------------------------------------------------------------------
</v>
      </c>
      <c r="CA76" s="57" t="s">
        <v>33</v>
      </c>
      <c r="CB76" s="61">
        <f t="shared" si="435"/>
        <v>74</v>
      </c>
      <c r="CC76" s="57" t="s">
        <v>34</v>
      </c>
      <c r="CD76" s="61" t="str">
        <f t="shared" si="436"/>
        <v>74'</v>
      </c>
      <c r="CE76" s="57" t="s">
        <v>35</v>
      </c>
      <c r="CF76" s="58" t="str">
        <f t="shared" si="437"/>
        <v>var map_wyczyn74 = new google.maps.Map(document.getElementById('map_wyczyn74'), optionsFeatPopup);</v>
      </c>
      <c r="CG76" s="2" t="s">
        <v>32</v>
      </c>
      <c r="CH76" s="6">
        <f t="shared" si="438"/>
        <v>74</v>
      </c>
      <c r="CI76" s="2" t="s">
        <v>154</v>
      </c>
      <c r="CJ76" s="9" t="str">
        <f t="shared" si="439"/>
        <v xml:space="preserve">//----------------------------------------------------------------------------------------------------------------------------------------------------------------------------
                //Markers for WYCZYN_74                //Marker for pop-up
                addMarker_w74({coords:{lat:52.797778, lng: 17.749722}, iconImage:'http://nieodlegla.pl/files/pin.svg', });
                function addMarker_w74(props) {var marker = new google.maps.Marker({ position:props.coords, map:map_wyczyn74, }); if(props.iconImage){marker.setIcon(props.iconImage);}};
                //----------------------------------------------------------------------------------------------------------------------------------------------------------------------------
</v>
      </c>
      <c r="CK76" s="2" t="str">
        <f t="shared" si="398"/>
        <v>{
    *@*displayName*@*: *@*#wyczyn74*@*,
    *@*title*@*: *@*Pociągiem z osady starożytnej do weneckiego zamku*@*,
    *@*contestants*@*: ,
    *@*lat*@*: 52.797778,
    *@*lng*@*:  17.749722,
    *@*description*@*: *@*</v>
      </c>
      <c r="CL76" s="2" t="str">
        <f t="shared" si="399"/>
        <v>*@*,
    *@*author*@*: *@*Tadeusz*@*
  },</v>
      </c>
      <c r="CM76" s="11" t="str">
        <f t="shared" si="400"/>
        <v>{
    *@*displayName*@*: *@*#wyczyn74*@*,
    *@*title*@*: *@*Pociągiem z osady starożytnej do weneckiego zamku*@*,
    *@*contestants*@*: ,
    *@*lat*@*: 52.797778,
    *@*lng*@*:  17.749722,
    *@*description*@*: *@* Połączenie popularnego Biskupina z Wenecją jest znacznie lepsze niż się wydaje - oba miejsca łączy Żnińska Kolej Powiatowa. Nie trzeba zatem kupować biletu lotniczego, by z antycznej osady przedostać się w okolice popularnej Wenecji. Kup zatem bilet na pociąg z Biskupina i sfotografuj się z nim na tle ruin weneckiego zamku.*@*,
    *@*author*@*: *@*Tadeusz*@*
  },</v>
      </c>
    </row>
    <row r="77" spans="1:91" ht="54" customHeight="1" thickBot="1" x14ac:dyDescent="0.3">
      <c r="A77" s="34">
        <v>75</v>
      </c>
      <c r="B77" s="94" t="s">
        <v>265</v>
      </c>
      <c r="C77" s="3" t="s">
        <v>280</v>
      </c>
      <c r="D77" s="3" t="s">
        <v>281</v>
      </c>
      <c r="E77" s="3" t="s">
        <v>266</v>
      </c>
      <c r="G77" s="2" t="s">
        <v>412</v>
      </c>
      <c r="H77" s="2" t="s">
        <v>409</v>
      </c>
      <c r="I77" s="52" t="s">
        <v>7</v>
      </c>
      <c r="J77" s="53">
        <f t="shared" si="401"/>
        <v>75</v>
      </c>
      <c r="K77" s="54" t="s">
        <v>9</v>
      </c>
      <c r="L77" s="55">
        <f t="shared" si="402"/>
        <v>75</v>
      </c>
      <c r="M77" s="56" t="s">
        <v>10</v>
      </c>
      <c r="N77" s="53">
        <f t="shared" si="403"/>
        <v>75</v>
      </c>
      <c r="O77" s="54" t="s">
        <v>11</v>
      </c>
      <c r="P77" s="53" t="str">
        <f t="shared" si="404"/>
        <v>Przejdź przez granicę w środku Polski</v>
      </c>
      <c r="Q77" s="56" t="s">
        <v>48</v>
      </c>
      <c r="R77" s="54" t="s">
        <v>37</v>
      </c>
      <c r="S77" s="55">
        <f t="shared" si="405"/>
        <v>75</v>
      </c>
      <c r="T77" s="56" t="s">
        <v>38</v>
      </c>
      <c r="U77" s="53">
        <f t="shared" si="406"/>
        <v>75</v>
      </c>
      <c r="V77" s="54" t="s">
        <v>12</v>
      </c>
      <c r="W77" s="53">
        <f t="shared" si="407"/>
        <v>75</v>
      </c>
      <c r="X77" s="54" t="s">
        <v>13</v>
      </c>
      <c r="Y77" s="53" t="str">
        <f t="shared" si="408"/>
        <v>Przejdź przez granicę w środku Polski</v>
      </c>
      <c r="Z77" s="54" t="s">
        <v>49</v>
      </c>
      <c r="AA77" s="53" t="str">
        <f t="shared" si="409"/>
        <v xml:space="preserve"> Zajrzyj w okolice Puszczy Pyzdrskiej i udaj się do Borzykowa. Znajdziesz tam przejście graniczne, do przekroczenia którego nie potrzebujesz paszportu. Przejdź przez granicę i rozkoszuj faktem, że posterunek graniczny to wyłącznie rekonstrukcja, która służy dziś głównie wydarzeniom kulturalnym. </v>
      </c>
      <c r="AB77" s="54" t="s">
        <v>14</v>
      </c>
      <c r="AC77" s="53">
        <f t="shared" si="410"/>
        <v>75</v>
      </c>
      <c r="AD77" s="54" t="s">
        <v>308</v>
      </c>
      <c r="AE77" s="53">
        <f t="shared" si="411"/>
        <v>75</v>
      </c>
      <c r="AF77" s="54" t="s">
        <v>15</v>
      </c>
      <c r="AG77" s="53">
        <f t="shared" si="412"/>
        <v>75</v>
      </c>
      <c r="AH77" s="57" t="s">
        <v>8</v>
      </c>
      <c r="AI77" s="74" t="str">
        <f t="shared" si="413"/>
        <v>&lt;!---WYCZYN_75_main--&gt;                    
                    &lt;div class=*@*feat-box*@* id=*@*wyczyn75*@* &gt;
                        &lt;p class=*@*feat-number*@*&gt;#wyczyn75&lt;/p&gt;
                        &lt;h3 class=*@*feat-title*@*&gt;Przejdź przez granicę w środku Polski&lt;/h3&gt;
                        &lt;p class=*@*feat-counter*@*&gt; 0 osób wzięło udział&lt;/p&gt;
                    &lt;/div&gt;
    &lt;!--feat pop-up code-----WYCZYN_75_---------------------------------------------------------------------------------&gt;
                    &lt;div class=*@*feat-content*@* id=*@*wyczyn75_content*@*&gt;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class=*@*feat-number*@*&gt;#wyczyn75&lt;/p&gt;
                                &lt;h2 class=*@*feat-title*@*&gt;Przejdź przez granicę w środku Polski&lt;/h2&gt;
                                &lt;p class=*@*feat-counter*@*&gt; 0 osób wzięło udział&lt;/p&gt;
                                &lt;p class=*@*feat-description*@*&gt; Zajrzyj w okolice Puszczy Pyzdrskiej i udaj się do Borzykowa. Znajdziesz tam przejście graniczne, do przekroczenia którego nie potrzebujesz paszportu. Przejdź przez granicę i rozkoszuj faktem, że posterunek graniczny to wyłącznie rekonstrukcja, która służy dziś głównie wydarzeniom kulturalnym. &lt;/p&gt;
                            &lt;/div&gt;
                            &lt;div class=*@*feat-map-block*@*&gt;
                                &lt;div id=*@*map_wyczyn75*@*&gt;&lt;/div&gt;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WYCZYN_75_main--&gt;</v>
      </c>
      <c r="AJ77" s="58" t="str">
        <f t="shared" si="414"/>
        <v xml:space="preserve">                    
    &lt;!--feat pop-up code-----WYCZYN_75_---------------------------------------------------------------------------------&gt;
                    &lt;div class=*@*feat-content*@* id=*@*wyczyn75_content*@*&gt;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class=*@*feat-number*@*&gt;#wyczyn75&lt;/p&gt;
                                &lt;h2 class=*@*feat-title*@*&gt;Przejdź przez granicę w środku Polski&lt;/h2&gt;
                                &lt;p class=*@*feat-counter*@*&gt; 0 osób wzięło udział&lt;/p&gt;
                                &lt;p class=*@*feat-description*@*&gt; Zajrzyj w okolice Puszczy Pyzdrskiej i udaj się do Borzykowa. Znajdziesz tam przejście graniczne, do przekroczenia którego nie potrzebujesz paszportu. Przejdź przez granicę i rozkoszuj faktem, że posterunek graniczny to wyłącznie rekonstrukcja, która służy dziś głównie wydarzeniom kulturalnym. &lt;/p&gt;
                            &lt;/div&gt;
                            &lt;div class=*@*feat-map-block*@*&gt;
                                &lt;div id=*@*map_wyczyn75*@*&gt;&lt;/div&gt;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WYCZYN_75_main--&gt;</v>
      </c>
      <c r="AK77" s="59" t="str">
        <f t="shared" si="415"/>
        <v>#wyczyn75_content,</v>
      </c>
      <c r="AL77" s="59" t="str">
        <f t="shared" si="416"/>
        <v>#map_wyczyn75,</v>
      </c>
      <c r="AM77" s="54" t="s">
        <v>17</v>
      </c>
      <c r="AN77" s="53" t="str">
        <f t="shared" si="417"/>
        <v>75'</v>
      </c>
      <c r="AO77" s="60" t="s">
        <v>18</v>
      </c>
      <c r="AP77" s="53">
        <f t="shared" si="418"/>
        <v>75</v>
      </c>
      <c r="AQ77" s="54" t="s">
        <v>19</v>
      </c>
      <c r="AR77" s="53">
        <f t="shared" si="419"/>
        <v>75</v>
      </c>
      <c r="AS77" s="54" t="s">
        <v>20</v>
      </c>
      <c r="AT77" s="53">
        <f t="shared" si="420"/>
        <v>75</v>
      </c>
      <c r="AU77" s="54" t="s">
        <v>21</v>
      </c>
      <c r="AV77" s="58" t="str">
        <f t="shared" si="421"/>
        <v xml:space="preserve">    $('#wyczyn75').click(function() {
        document.querySelector('.bg-modal').style.display = 'block';
        document.querySelector('#wyczyn75_content').style.display = 'block';
        document.querySelector('#wyczyn75_content').style.position = 'fixed';
    });
    /*Closing the pop-up with feat-description*/
        $('.popup-close-arrow').click(function() {
        document.querySelector('.bg-modal').style.display = 'none';
        document.querySelector('#wyczyn75_content').style.display = 'none';
    });</v>
      </c>
      <c r="AW77" s="54" t="s">
        <v>32</v>
      </c>
      <c r="AX77" s="61">
        <f t="shared" si="422"/>
        <v>75</v>
      </c>
      <c r="AY77" s="54" t="s">
        <v>24</v>
      </c>
      <c r="AZ77" s="61">
        <f t="shared" si="423"/>
        <v>75</v>
      </c>
      <c r="BA77" s="57" t="s">
        <v>25</v>
      </c>
      <c r="BB77" s="61" t="str">
        <f t="shared" si="424"/>
        <v>52.197778</v>
      </c>
      <c r="BC77" s="57" t="s">
        <v>26</v>
      </c>
      <c r="BD77" s="61" t="str">
        <f t="shared" si="425"/>
        <v xml:space="preserve"> 17.660278</v>
      </c>
      <c r="BE77" s="2" t="s">
        <v>182</v>
      </c>
      <c r="BF77" s="61">
        <f t="shared" si="426"/>
        <v>75</v>
      </c>
      <c r="BG77" s="54" t="s">
        <v>27</v>
      </c>
      <c r="BH77" s="61">
        <f t="shared" si="427"/>
        <v>75</v>
      </c>
      <c r="BI77" s="57" t="s">
        <v>28</v>
      </c>
      <c r="BJ77" s="61">
        <f t="shared" si="428"/>
        <v>75</v>
      </c>
      <c r="BK77" s="54" t="s">
        <v>29</v>
      </c>
      <c r="BL77" s="61">
        <f t="shared" si="429"/>
        <v>75</v>
      </c>
      <c r="BM77" s="54" t="s">
        <v>50</v>
      </c>
      <c r="BN77" s="54" t="str">
        <f t="shared" si="430"/>
        <v>52.197778</v>
      </c>
      <c r="BO77" s="54" t="s">
        <v>26</v>
      </c>
      <c r="BP77" s="54" t="str">
        <f t="shared" si="431"/>
        <v xml:space="preserve"> 17.660278</v>
      </c>
      <c r="BQ77" s="2" t="s">
        <v>181</v>
      </c>
      <c r="BR77" s="61">
        <f t="shared" si="432"/>
        <v>75</v>
      </c>
      <c r="BS77" s="57" t="s">
        <v>30</v>
      </c>
      <c r="BT77" s="61">
        <f t="shared" si="433"/>
        <v>75</v>
      </c>
      <c r="BU77" s="54" t="s">
        <v>31</v>
      </c>
      <c r="BV77" s="61"/>
      <c r="BW77" s="57"/>
      <c r="BX77" s="61"/>
      <c r="BY77" s="57"/>
      <c r="BZ77" s="58" t="str">
        <f t="shared" si="434"/>
        <v xml:space="preserve">//----------------------------------------------------------------------------------------------------------------------------------------------------------------------------
                //Markers for WYCZYN_75
                //marker for main page
                addMarker_w75_main({coords:{lat:52.197778, lng: 17.660278}, iconImage:'http://nieodlegla.pl/files/marker.svg', });
                function addMarker_w75_main(props) {var marker = new google.maps.Marker({ position:props.coords, map:map, }); if(props.iconImage){marker.setIcon(props.iconImage);}
                                                  google.maps.event.addListener(marker, "click", function() { document.querySelector('.bg-modal').style.display = 'block';         document.querySelector('#wyczyn75_content').style.display = 'block'; document.querySelector('#wyczyn75_content').style.position = 'fixed';});
                                                  };
                //Marker for pop-up
                addMarker_w75({coords:{lat:52.197778, lng: 17.660278}, iconImage:'http://nieodlegla.pl/files/pin.svg', });
                function addMarker_w75(props) {var marker = new google.maps.Marker({ position:props.coords, map:map_wyczyn75, }); if(props.iconImage){marker.setIcon(props.iconImage);}};
                //----------------------------------------------------------------------------------------------------------------------------------------------------------------------------
</v>
      </c>
      <c r="CA77" s="57" t="s">
        <v>33</v>
      </c>
      <c r="CB77" s="61">
        <f t="shared" si="435"/>
        <v>75</v>
      </c>
      <c r="CC77" s="57" t="s">
        <v>34</v>
      </c>
      <c r="CD77" s="61" t="str">
        <f t="shared" si="436"/>
        <v>75'</v>
      </c>
      <c r="CE77" s="57" t="s">
        <v>35</v>
      </c>
      <c r="CF77" s="58" t="str">
        <f t="shared" si="437"/>
        <v>var map_wyczyn75 = new google.maps.Map(document.getElementById('map_wyczyn75'), optionsFeatPopup);</v>
      </c>
      <c r="CG77" s="2" t="s">
        <v>32</v>
      </c>
      <c r="CH77" s="6">
        <f t="shared" si="438"/>
        <v>75</v>
      </c>
      <c r="CI77" s="2" t="s">
        <v>154</v>
      </c>
      <c r="CJ77" s="9" t="str">
        <f t="shared" si="439"/>
        <v xml:space="preserve">//----------------------------------------------------------------------------------------------------------------------------------------------------------------------------
                //Markers for WYCZYN_75                //Marker for pop-up
                addMarker_w75({coords:{lat:52.197778, lng: 17.660278}, iconImage:'http://nieodlegla.pl/files/pin.svg', });
                function addMarker_w75(props) {var marker = new google.maps.Marker({ position:props.coords, map:map_wyczyn75, }); if(props.iconImage){marker.setIcon(props.iconImage);}};
                //----------------------------------------------------------------------------------------------------------------------------------------------------------------------------
</v>
      </c>
      <c r="CK77" s="2" t="str">
        <f t="shared" si="398"/>
        <v>{
    *@*displayName*@*: *@*#wyczyn75*@*,
    *@*title*@*: *@*Przejdź przez granicę w środku Polski*@*,
    *@*contestants*@*: ,
    *@*lat*@*: 52.197778,
    *@*lng*@*:  17.660278,
    *@*description*@*: *@*</v>
      </c>
      <c r="CL77" s="2" t="str">
        <f t="shared" si="399"/>
        <v>*@*,
    *@*author*@*: *@*Tadeusz*@*
  },</v>
      </c>
      <c r="CM77" s="11" t="str">
        <f t="shared" si="400"/>
        <v>{
    *@*displayName*@*: *@*#wyczyn75*@*,
    *@*title*@*: *@*Przejdź przez granicę w środku Polski*@*,
    *@*contestants*@*: ,
    *@*lat*@*: 52.197778,
    *@*lng*@*:  17.660278,
    *@*description*@*: *@* Zajrzyj w okolice Puszczy Pyzdrskiej i udaj się do Borzykowa. Znajdziesz tam przejście graniczne, do przekroczenia którego nie potrzebujesz paszportu. Przejdź przez granicę i rozkoszuj faktem, że posterunek graniczny to wyłącznie rekonstrukcja, która służy dziś głównie wydarzeniom kulturalnym. *@*,
    *@*author*@*: *@*Tadeusz*@*
  },</v>
      </c>
    </row>
    <row r="78" spans="1:91" ht="54" customHeight="1" thickBot="1" x14ac:dyDescent="0.3">
      <c r="A78" s="34">
        <v>76</v>
      </c>
      <c r="B78" s="94" t="s">
        <v>267</v>
      </c>
      <c r="C78" s="3" t="s">
        <v>282</v>
      </c>
      <c r="D78" s="3" t="s">
        <v>283</v>
      </c>
      <c r="E78" s="3" t="s">
        <v>268</v>
      </c>
      <c r="G78" s="2" t="s">
        <v>413</v>
      </c>
      <c r="H78" s="2" t="s">
        <v>409</v>
      </c>
      <c r="I78" s="52" t="s">
        <v>7</v>
      </c>
      <c r="J78" s="53">
        <f t="shared" si="401"/>
        <v>76</v>
      </c>
      <c r="K78" s="54" t="s">
        <v>9</v>
      </c>
      <c r="L78" s="55">
        <f t="shared" si="402"/>
        <v>76</v>
      </c>
      <c r="M78" s="56" t="s">
        <v>10</v>
      </c>
      <c r="N78" s="53">
        <f t="shared" si="403"/>
        <v>76</v>
      </c>
      <c r="O78" s="54" t="s">
        <v>11</v>
      </c>
      <c r="P78" s="53" t="str">
        <f t="shared" si="404"/>
        <v>Zadumaj się nad losem województwa</v>
      </c>
      <c r="Q78" s="56" t="s">
        <v>48</v>
      </c>
      <c r="R78" s="54" t="s">
        <v>37</v>
      </c>
      <c r="S78" s="55">
        <f t="shared" si="405"/>
        <v>76</v>
      </c>
      <c r="T78" s="56" t="s">
        <v>38</v>
      </c>
      <c r="U78" s="53">
        <f t="shared" si="406"/>
        <v>76</v>
      </c>
      <c r="V78" s="54" t="s">
        <v>12</v>
      </c>
      <c r="W78" s="53">
        <f t="shared" si="407"/>
        <v>76</v>
      </c>
      <c r="X78" s="54" t="s">
        <v>13</v>
      </c>
      <c r="Y78" s="53" t="str">
        <f t="shared" si="408"/>
        <v>Zadumaj się nad losem województwa</v>
      </c>
      <c r="Z78" s="54" t="s">
        <v>49</v>
      </c>
      <c r="AA78" s="53" t="str">
        <f t="shared" si="409"/>
        <v xml:space="preserve">W wielu byłych miastach wojewódzkich do dziś kultywuje się pamięć o dawnej randze miejscowości. W Białej Podlaskiej znajduje się nawet symboliczny kamień poświęcony województwu bialskopodlaskiemu. Znajdź go i sfotografuj się przy nim z tabliczką z nazwą 1 z 49 województw, na terenie którego znajduje się Twoje aktualne miejsce zamieszkania. </v>
      </c>
      <c r="AB78" s="54" t="s">
        <v>14</v>
      </c>
      <c r="AC78" s="53">
        <f t="shared" si="410"/>
        <v>76</v>
      </c>
      <c r="AD78" s="54" t="s">
        <v>308</v>
      </c>
      <c r="AE78" s="53">
        <f t="shared" si="411"/>
        <v>76</v>
      </c>
      <c r="AF78" s="54" t="s">
        <v>15</v>
      </c>
      <c r="AG78" s="53">
        <f t="shared" si="412"/>
        <v>76</v>
      </c>
      <c r="AH78" s="57" t="s">
        <v>8</v>
      </c>
      <c r="AI78" s="74" t="str">
        <f t="shared" si="413"/>
        <v>&lt;!---WYCZYN_76_main--&gt;                    
                    &lt;div class=*@*feat-box*@* id=*@*wyczyn76*@* &gt;
                        &lt;p class=*@*feat-number*@*&gt;#wyczyn76&lt;/p&gt;
                        &lt;h3 class=*@*feat-title*@*&gt;Zadumaj się nad losem województwa&lt;/h3&gt;
                        &lt;p class=*@*feat-counter*@*&gt; 0 osób wzięło udział&lt;/p&gt;
                    &lt;/div&gt;
    &lt;!--feat pop-up code-----WYCZYN_76_---------------------------------------------------------------------------------&gt;
                    &lt;div class=*@*feat-content*@* id=*@*wyczyn76_content*@*&gt;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class=*@*feat-number*@*&gt;#wyczyn76&lt;/p&gt;
                                &lt;h2 class=*@*feat-title*@*&gt;Zadumaj się nad losem województwa&lt;/h2&gt;
                                &lt;p class=*@*feat-counter*@*&gt; 0 osób wzięło udział&lt;/p&gt;
                                &lt;p class=*@*feat-description*@*&gt;W wielu byłych miastach wojewódzkich do dziś kultywuje się pamięć o dawnej randze miejscowości. W Białej Podlaskiej znajduje się nawet symboliczny kamień poświęcony województwu bialskopodlaskiemu. Znajdź go i sfotografuj się przy nim z tabliczką z nazwą 1 z 49 województw, na terenie którego znajduje się Twoje aktualne miejsce zamieszkania. &lt;/p&gt;
                            &lt;/div&gt;
                            &lt;div class=*@*feat-map-block*@*&gt;
                                &lt;div id=*@*map_wyczyn76*@*&gt;&lt;/div&gt;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WYCZYN_76_main--&gt;</v>
      </c>
      <c r="AJ78" s="58" t="str">
        <f t="shared" si="414"/>
        <v xml:space="preserve">                    
    &lt;!--feat pop-up code-----WYCZYN_76_---------------------------------------------------------------------------------&gt;
                    &lt;div class=*@*feat-content*@* id=*@*wyczyn76_content*@*&gt;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class=*@*feat-number*@*&gt;#wyczyn76&lt;/p&gt;
                                &lt;h2 class=*@*feat-title*@*&gt;Zadumaj się nad losem województwa&lt;/h2&gt;
                                &lt;p class=*@*feat-counter*@*&gt; 0 osób wzięło udział&lt;/p&gt;
                                &lt;p class=*@*feat-description*@*&gt;W wielu byłych miastach wojewódzkich do dziś kultywuje się pamięć o dawnej randze miejscowości. W Białej Podlaskiej znajduje się nawet symboliczny kamień poświęcony województwu bialskopodlaskiemu. Znajdź go i sfotografuj się przy nim z tabliczką z nazwą 1 z 49 województw, na terenie którego znajduje się Twoje aktualne miejsce zamieszkania. &lt;/p&gt;
                            &lt;/div&gt;
                            &lt;div class=*@*feat-map-block*@*&gt;
                                &lt;div id=*@*map_wyczyn76*@*&gt;&lt;/div&gt;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WYCZYN_76_main--&gt;</v>
      </c>
      <c r="AK78" s="59" t="str">
        <f t="shared" si="415"/>
        <v>#wyczyn76_content,</v>
      </c>
      <c r="AL78" s="59" t="str">
        <f t="shared" si="416"/>
        <v>#map_wyczyn76,</v>
      </c>
      <c r="AM78" s="54" t="s">
        <v>17</v>
      </c>
      <c r="AN78" s="53" t="str">
        <f t="shared" si="417"/>
        <v>76'</v>
      </c>
      <c r="AO78" s="60" t="s">
        <v>18</v>
      </c>
      <c r="AP78" s="53">
        <f t="shared" si="418"/>
        <v>76</v>
      </c>
      <c r="AQ78" s="54" t="s">
        <v>19</v>
      </c>
      <c r="AR78" s="53">
        <f t="shared" si="419"/>
        <v>76</v>
      </c>
      <c r="AS78" s="54" t="s">
        <v>20</v>
      </c>
      <c r="AT78" s="53">
        <f t="shared" si="420"/>
        <v>76</v>
      </c>
      <c r="AU78" s="54" t="s">
        <v>21</v>
      </c>
      <c r="AV78" s="58" t="str">
        <f t="shared" si="421"/>
        <v xml:space="preserve">    $('#wyczyn76').click(function() {
        document.querySelector('.bg-modal').style.display = 'block';
        document.querySelector('#wyczyn76_content').style.display = 'block';
        document.querySelector('#wyczyn76_content').style.position = 'fixed';
    });
    /*Closing the pop-up with feat-description*/
        $('.popup-close-arrow').click(function() {
        document.querySelector('.bg-modal').style.display = 'none';
        document.querySelector('#wyczyn76_content').style.display = 'none';
    });</v>
      </c>
      <c r="AW78" s="54" t="s">
        <v>32</v>
      </c>
      <c r="AX78" s="61">
        <f t="shared" si="422"/>
        <v>76</v>
      </c>
      <c r="AY78" s="54" t="s">
        <v>24</v>
      </c>
      <c r="AZ78" s="61">
        <f t="shared" si="423"/>
        <v>76</v>
      </c>
      <c r="BA78" s="57" t="s">
        <v>25</v>
      </c>
      <c r="BB78" s="61" t="str">
        <f t="shared" si="424"/>
        <v>52.031111</v>
      </c>
      <c r="BC78" s="57" t="s">
        <v>26</v>
      </c>
      <c r="BD78" s="61" t="str">
        <f t="shared" si="425"/>
        <v xml:space="preserve"> 23.114167</v>
      </c>
      <c r="BE78" s="2" t="s">
        <v>182</v>
      </c>
      <c r="BF78" s="61">
        <f t="shared" si="426"/>
        <v>76</v>
      </c>
      <c r="BG78" s="54" t="s">
        <v>27</v>
      </c>
      <c r="BH78" s="61">
        <f t="shared" si="427"/>
        <v>76</v>
      </c>
      <c r="BI78" s="57" t="s">
        <v>28</v>
      </c>
      <c r="BJ78" s="61">
        <f t="shared" si="428"/>
        <v>76</v>
      </c>
      <c r="BK78" s="54" t="s">
        <v>29</v>
      </c>
      <c r="BL78" s="61">
        <f t="shared" si="429"/>
        <v>76</v>
      </c>
      <c r="BM78" s="54" t="s">
        <v>50</v>
      </c>
      <c r="BN78" s="54" t="str">
        <f t="shared" si="430"/>
        <v>52.031111</v>
      </c>
      <c r="BO78" s="54" t="s">
        <v>26</v>
      </c>
      <c r="BP78" s="54" t="str">
        <f t="shared" si="431"/>
        <v xml:space="preserve"> 23.114167</v>
      </c>
      <c r="BQ78" s="2" t="s">
        <v>181</v>
      </c>
      <c r="BR78" s="61">
        <f t="shared" si="432"/>
        <v>76</v>
      </c>
      <c r="BS78" s="57" t="s">
        <v>30</v>
      </c>
      <c r="BT78" s="61">
        <f t="shared" si="433"/>
        <v>76</v>
      </c>
      <c r="BU78" s="54" t="s">
        <v>31</v>
      </c>
      <c r="BV78" s="61"/>
      <c r="BW78" s="57"/>
      <c r="BX78" s="61"/>
      <c r="BY78" s="57"/>
      <c r="BZ78" s="58" t="str">
        <f t="shared" si="434"/>
        <v xml:space="preserve">//----------------------------------------------------------------------------------------------------------------------------------------------------------------------------
                //Markers for WYCZYN_76
                //marker for main page
                addMarker_w76_main({coords:{lat:52.031111, lng: 23.114167}, iconImage:'http://nieodlegla.pl/files/marker.svg', });
                function addMarker_w76_main(props) {var marker = new google.maps.Marker({ position:props.coords, map:map, }); if(props.iconImage){marker.setIcon(props.iconImage);}
                                                  google.maps.event.addListener(marker, "click", function() { document.querySelector('.bg-modal').style.display = 'block';         document.querySelector('#wyczyn76_content').style.display = 'block'; document.querySelector('#wyczyn76_content').style.position = 'fixed';});
                                                  };
                //Marker for pop-up
                addMarker_w76({coords:{lat:52.031111, lng: 23.114167}, iconImage:'http://nieodlegla.pl/files/pin.svg', });
                function addMarker_w76(props) {var marker = new google.maps.Marker({ position:props.coords, map:map_wyczyn76, }); if(props.iconImage){marker.setIcon(props.iconImage);}};
                //----------------------------------------------------------------------------------------------------------------------------------------------------------------------------
</v>
      </c>
      <c r="CA78" s="57" t="s">
        <v>33</v>
      </c>
      <c r="CB78" s="61">
        <f t="shared" si="435"/>
        <v>76</v>
      </c>
      <c r="CC78" s="57" t="s">
        <v>34</v>
      </c>
      <c r="CD78" s="61" t="str">
        <f t="shared" si="436"/>
        <v>76'</v>
      </c>
      <c r="CE78" s="57" t="s">
        <v>35</v>
      </c>
      <c r="CF78" s="58" t="str">
        <f t="shared" si="437"/>
        <v>var map_wyczyn76 = new google.maps.Map(document.getElementById('map_wyczyn76'), optionsFeatPopup);</v>
      </c>
      <c r="CG78" s="2" t="s">
        <v>32</v>
      </c>
      <c r="CH78" s="6">
        <f t="shared" si="438"/>
        <v>76</v>
      </c>
      <c r="CI78" s="2" t="s">
        <v>154</v>
      </c>
      <c r="CJ78" s="9" t="str">
        <f t="shared" si="439"/>
        <v xml:space="preserve">//----------------------------------------------------------------------------------------------------------------------------------------------------------------------------
                //Markers for WYCZYN_76                //Marker for pop-up
                addMarker_w76({coords:{lat:52.031111, lng: 23.114167}, iconImage:'http://nieodlegla.pl/files/pin.svg', });
                function addMarker_w76(props) {var marker = new google.maps.Marker({ position:props.coords, map:map_wyczyn76, }); if(props.iconImage){marker.setIcon(props.iconImage);}};
                //----------------------------------------------------------------------------------------------------------------------------------------------------------------------------
</v>
      </c>
      <c r="CK78" s="2" t="str">
        <f t="shared" si="398"/>
        <v>{
    *@*displayName*@*: *@*#wyczyn76*@*,
    *@*title*@*: *@*Zadumaj się nad losem województwa*@*,
    *@*contestants*@*: ,
    *@*lat*@*: 52.031111,
    *@*lng*@*:  23.114167,
    *@*description*@*: *@*</v>
      </c>
      <c r="CL78" s="2" t="str">
        <f t="shared" si="399"/>
        <v>*@*,
    *@*author*@*: *@*Tadeusz*@*
  },</v>
      </c>
      <c r="CM78" s="11" t="str">
        <f t="shared" si="400"/>
        <v>{
    *@*displayName*@*: *@*#wyczyn76*@*,
    *@*title*@*: *@*Zadumaj się nad losem województwa*@*,
    *@*contestants*@*: ,
    *@*lat*@*: 52.031111,
    *@*lng*@*:  23.114167,
    *@*description*@*: *@*W wielu byłych miastach wojewódzkich do dziś kultywuje się pamięć o dawnej randze miejscowości. W Białej Podlaskiej znajduje się nawet symboliczny kamień poświęcony województwu bialskopodlaskiemu. Znajdź go i sfotografuj się przy nim z tabliczką z nazwą 1 z 49 województw, na terenie którego znajduje się Twoje aktualne miejsce zamieszkania. *@*,
    *@*author*@*: *@*Tadeusz*@*
  },</v>
      </c>
    </row>
    <row r="79" spans="1:91" ht="54" customHeight="1" thickBot="1" x14ac:dyDescent="0.3">
      <c r="A79" s="34">
        <v>77</v>
      </c>
      <c r="B79" s="94" t="s">
        <v>269</v>
      </c>
      <c r="C79" s="3" t="s">
        <v>284</v>
      </c>
      <c r="D79" s="3" t="s">
        <v>285</v>
      </c>
      <c r="E79" s="3" t="s">
        <v>270</v>
      </c>
      <c r="G79" s="2" t="s">
        <v>273</v>
      </c>
      <c r="H79" s="2" t="s">
        <v>414</v>
      </c>
      <c r="I79" s="52" t="s">
        <v>7</v>
      </c>
      <c r="J79" s="53">
        <f t="shared" si="401"/>
        <v>77</v>
      </c>
      <c r="K79" s="54" t="s">
        <v>9</v>
      </c>
      <c r="L79" s="55">
        <f t="shared" si="402"/>
        <v>77</v>
      </c>
      <c r="M79" s="56" t="s">
        <v>10</v>
      </c>
      <c r="N79" s="53">
        <f t="shared" si="403"/>
        <v>77</v>
      </c>
      <c r="O79" s="54" t="s">
        <v>11</v>
      </c>
      <c r="P79" s="53" t="str">
        <f t="shared" si="404"/>
        <v>Od Niepodległości do Wolności - pieszo, rowerem, rikszą, na rolkach…</v>
      </c>
      <c r="Q79" s="56" t="s">
        <v>48</v>
      </c>
      <c r="R79" s="54" t="s">
        <v>37</v>
      </c>
      <c r="S79" s="55">
        <f t="shared" si="405"/>
        <v>77</v>
      </c>
      <c r="T79" s="56" t="s">
        <v>38</v>
      </c>
      <c r="U79" s="53">
        <f t="shared" si="406"/>
        <v>77</v>
      </c>
      <c r="V79" s="54" t="s">
        <v>12</v>
      </c>
      <c r="W79" s="53">
        <f t="shared" si="407"/>
        <v>77</v>
      </c>
      <c r="X79" s="54" t="s">
        <v>13</v>
      </c>
      <c r="Y79" s="53" t="str">
        <f t="shared" si="408"/>
        <v>Od Niepodległości do Wolności - pieszo, rowerem, rikszą, na rolkach…</v>
      </c>
      <c r="Z79" s="54" t="s">
        <v>49</v>
      </c>
      <c r="AA79" s="53" t="str">
        <f t="shared" si="409"/>
        <v>Ulica Piotrkowska w Łodzi to jedna z najdłuższych ulic handlowych w Europie o zwartej zabudowie. Liczy sobie 4,2 km. Po obu jej krańcach znajdują się place: Plac Niepodległości i Plac Wolności. Pokonaj cały odcinek od Niepodległości do Wolności na pieszo, na rowerze, rikszą, a może na rolkach. &lt;br/&gt;Propozycję tego wyczynu nadesłał do nas Piotr.</v>
      </c>
      <c r="AB79" s="54" t="s">
        <v>14</v>
      </c>
      <c r="AC79" s="53">
        <f t="shared" si="410"/>
        <v>77</v>
      </c>
      <c r="AD79" s="54" t="s">
        <v>308</v>
      </c>
      <c r="AE79" s="53">
        <f t="shared" si="411"/>
        <v>77</v>
      </c>
      <c r="AF79" s="54" t="s">
        <v>15</v>
      </c>
      <c r="AG79" s="53">
        <f t="shared" si="412"/>
        <v>77</v>
      </c>
      <c r="AH79" s="57" t="s">
        <v>8</v>
      </c>
      <c r="AI79" s="77" t="str">
        <f t="shared" si="413"/>
        <v>&lt;!---WYCZYN_77_main--&gt;                    
                    &lt;div class=*@*feat-box*@* id=*@*wyczyn77*@* &gt;
                        &lt;p class=*@*feat-number*@*&gt;#wyczyn77&lt;/p&gt;
                        &lt;h3 class=*@*feat-title*@*&gt;Od Niepodległości do Wolności - pieszo, rowerem, rikszą, na rolkach…&lt;/h3&gt;
                        &lt;p class=*@*feat-counter*@*&gt; 0 osób wzięło udział&lt;/p&gt;
                    &lt;/div&gt;
    &lt;!--feat pop-up code-----WYCZYN_77_---------------------------------------------------------------------------------&gt;
                    &lt;div class=*@*feat-content*@* id=*@*wyczyn77_content*@*&gt;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class=*@*feat-number*@*&gt;#wyczyn77&lt;/p&gt;
                                &lt;h2 class=*@*feat-title*@*&gt;Od Niepodległości do Wolności - pieszo, rowerem, rikszą, na rolkach…&lt;/h2&gt;
                                &lt;p class=*@*feat-counter*@*&gt; 0 osób wzięło udział&lt;/p&gt;
                                &lt;p class=*@*feat-description*@*&gt;Ulica Piotrkowska w Łodzi to jedna z najdłuższych ulic handlowych w Europie o zwartej zabudowie. Liczy sobie 4,2 km. Po obu jej krańcach znajdują się place: Plac Niepodległości i Plac Wolności. Pokonaj cały odcinek od Niepodległości do Wolności na pieszo, na rowerze, rikszą, a może na rolkach. &lt;br/&gt;Propozycję tego wyczynu nadesłał do nas Piotr.&lt;/p&gt;
                            &lt;/div&gt;
                            &lt;div class=*@*feat-map-block*@*&gt;
                                &lt;div id=*@*map_wyczyn77*@*&gt;&lt;/div&gt;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WYCZYN_77_main--&gt;</v>
      </c>
      <c r="AJ79" s="58" t="str">
        <f t="shared" si="414"/>
        <v xml:space="preserve">                    
    &lt;!--feat pop-up code-----WYCZYN_77_---------------------------------------------------------------------------------&gt;
                    &lt;div class=*@*feat-content*@* id=*@*wyczyn77_content*@*&gt;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class=*@*feat-number*@*&gt;#wyczyn77&lt;/p&gt;
                                &lt;h2 class=*@*feat-title*@*&gt;Od Niepodległości do Wolności - pieszo, rowerem, rikszą, na rolkach…&lt;/h2&gt;
                                &lt;p class=*@*feat-counter*@*&gt; 0 osób wzięło udział&lt;/p&gt;
                                &lt;p class=*@*feat-description*@*&gt;Ulica Piotrkowska w Łodzi to jedna z najdłuższych ulic handlowych w Europie o zwartej zabudowie. Liczy sobie 4,2 km. Po obu jej krańcach znajdują się place: Plac Niepodległości i Plac Wolności. Pokonaj cały odcinek od Niepodległości do Wolności na pieszo, na rowerze, rikszą, a może na rolkach. &lt;br/&gt;Propozycję tego wyczynu nadesłał do nas Piotr.&lt;/p&gt;
                            &lt;/div&gt;
                            &lt;div class=*@*feat-map-block*@*&gt;
                                &lt;div id=*@*map_wyczyn77*@*&gt;&lt;/div&gt;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WYCZYN_77_main--&gt;</v>
      </c>
      <c r="AK79" s="59" t="str">
        <f t="shared" si="415"/>
        <v>#wyczyn77_content,</v>
      </c>
      <c r="AL79" s="59" t="str">
        <f t="shared" si="416"/>
        <v>#map_wyczyn77,</v>
      </c>
      <c r="AM79" s="54" t="s">
        <v>17</v>
      </c>
      <c r="AN79" s="53" t="str">
        <f t="shared" si="417"/>
        <v>77'</v>
      </c>
      <c r="AO79" s="60" t="s">
        <v>18</v>
      </c>
      <c r="AP79" s="53">
        <f t="shared" si="418"/>
        <v>77</v>
      </c>
      <c r="AQ79" s="54" t="s">
        <v>19</v>
      </c>
      <c r="AR79" s="53">
        <f t="shared" si="419"/>
        <v>77</v>
      </c>
      <c r="AS79" s="54" t="s">
        <v>20</v>
      </c>
      <c r="AT79" s="53">
        <f t="shared" si="420"/>
        <v>77</v>
      </c>
      <c r="AU79" s="54" t="s">
        <v>21</v>
      </c>
      <c r="AV79" s="58" t="str">
        <f t="shared" si="421"/>
        <v xml:space="preserve">    $('#wyczyn77').click(function() {
        document.querySelector('.bg-modal').style.display = 'block';
        document.querySelector('#wyczyn77_content').style.display = 'block';
        document.querySelector('#wyczyn77_content').style.position = 'fixed';
    });
    /*Closing the pop-up with feat-description*/
        $('.popup-close-arrow').click(function() {
        document.querySelector('.bg-modal').style.display = 'none';
        document.querySelector('#wyczyn77_content').style.display = 'none';
    });</v>
      </c>
      <c r="AW79" s="54" t="s">
        <v>32</v>
      </c>
      <c r="AX79" s="61">
        <f t="shared" si="422"/>
        <v>77</v>
      </c>
      <c r="AY79" s="54" t="s">
        <v>24</v>
      </c>
      <c r="AZ79" s="61">
        <f t="shared" si="423"/>
        <v>77</v>
      </c>
      <c r="BA79" s="57" t="s">
        <v>25</v>
      </c>
      <c r="BB79" s="61" t="str">
        <f t="shared" si="424"/>
        <v>51.740746</v>
      </c>
      <c r="BC79" s="57" t="s">
        <v>26</v>
      </c>
      <c r="BD79" s="61" t="str">
        <f t="shared" si="425"/>
        <v xml:space="preserve"> 19.462660</v>
      </c>
      <c r="BE79" s="2" t="s">
        <v>182</v>
      </c>
      <c r="BF79" s="61">
        <f t="shared" si="426"/>
        <v>77</v>
      </c>
      <c r="BG79" s="54" t="s">
        <v>27</v>
      </c>
      <c r="BH79" s="61">
        <f t="shared" si="427"/>
        <v>77</v>
      </c>
      <c r="BI79" s="57" t="s">
        <v>28</v>
      </c>
      <c r="BJ79" s="61">
        <f t="shared" si="428"/>
        <v>77</v>
      </c>
      <c r="BK79" s="54" t="s">
        <v>29</v>
      </c>
      <c r="BL79" s="61">
        <f t="shared" si="429"/>
        <v>77</v>
      </c>
      <c r="BM79" s="54" t="s">
        <v>50</v>
      </c>
      <c r="BN79" s="54" t="str">
        <f t="shared" si="430"/>
        <v>51.740746</v>
      </c>
      <c r="BO79" s="54" t="s">
        <v>26</v>
      </c>
      <c r="BP79" s="54" t="str">
        <f t="shared" si="431"/>
        <v xml:space="preserve"> 19.462660</v>
      </c>
      <c r="BQ79" s="2" t="s">
        <v>181</v>
      </c>
      <c r="BR79" s="61">
        <f t="shared" si="432"/>
        <v>77</v>
      </c>
      <c r="BS79" s="57" t="s">
        <v>30</v>
      </c>
      <c r="BT79" s="61">
        <f t="shared" si="433"/>
        <v>77</v>
      </c>
      <c r="BU79" s="54" t="s">
        <v>31</v>
      </c>
      <c r="BV79" s="61"/>
      <c r="BW79" s="57"/>
      <c r="BX79" s="61"/>
      <c r="BY79" s="57"/>
      <c r="BZ79" s="58" t="str">
        <f t="shared" si="434"/>
        <v xml:space="preserve">//----------------------------------------------------------------------------------------------------------------------------------------------------------------------------
                //Markers for WYCZYN_77
                //marker for main page
                addMarker_w77_main({coords:{lat:51.740746, lng: 19.462660}, iconImage:'http://nieodlegla.pl/files/marker.svg', });
                function addMarker_w77_main(props) {var marker = new google.maps.Marker({ position:props.coords, map:map, }); if(props.iconImage){marker.setIcon(props.iconImage);}
                                                  google.maps.event.addListener(marker, "click", function() { document.querySelector('.bg-modal').style.display = 'block';         document.querySelector('#wyczyn77_content').style.display = 'block'; document.querySelector('#wyczyn77_content').style.position = 'fixed';});
                                                  };
                //Marker for pop-up
                addMarker_w77({coords:{lat:51.740746, lng: 19.462660}, iconImage:'http://nieodlegla.pl/files/pin.svg', });
                function addMarker_w77(props) {var marker = new google.maps.Marker({ position:props.coords, map:map_wyczyn77, }); if(props.iconImage){marker.setIcon(props.iconImage);}};
                //----------------------------------------------------------------------------------------------------------------------------------------------------------------------------
</v>
      </c>
      <c r="CA79" s="57" t="s">
        <v>33</v>
      </c>
      <c r="CB79" s="61">
        <f t="shared" si="435"/>
        <v>77</v>
      </c>
      <c r="CC79" s="57" t="s">
        <v>34</v>
      </c>
      <c r="CD79" s="61" t="str">
        <f t="shared" si="436"/>
        <v>77'</v>
      </c>
      <c r="CE79" s="57" t="s">
        <v>35</v>
      </c>
      <c r="CF79" s="58" t="str">
        <f t="shared" si="437"/>
        <v>var map_wyczyn77 = new google.maps.Map(document.getElementById('map_wyczyn77'), optionsFeatPopup);</v>
      </c>
      <c r="CG79" s="2" t="s">
        <v>32</v>
      </c>
      <c r="CH79" s="6">
        <f t="shared" si="438"/>
        <v>77</v>
      </c>
      <c r="CI79" s="2" t="s">
        <v>154</v>
      </c>
      <c r="CJ79" s="9" t="str">
        <f t="shared" si="439"/>
        <v xml:space="preserve">//----------------------------------------------------------------------------------------------------------------------------------------------------------------------------
                //Markers for WYCZYN_77                //Marker for pop-up
                addMarker_w77({coords:{lat:51.740746, lng: 19.462660}, iconImage:'http://nieodlegla.pl/files/pin.svg', });
                function addMarker_w77(props) {var marker = new google.maps.Marker({ position:props.coords, map:map_wyczyn77, }); if(props.iconImage){marker.setIcon(props.iconImage);}};
                //----------------------------------------------------------------------------------------------------------------------------------------------------------------------------
</v>
      </c>
      <c r="CK79" s="2" t="str">
        <f t="shared" si="398"/>
        <v>{
    *@*displayName*@*: *@*#wyczyn77*@*,
    *@*title*@*: *@*Od Niepodległości do Wolności - pieszo, rowerem, rikszą, na rolkach…*@*,
    *@*contestants*@*: ,
    *@*lat*@*: 51.740746,
    *@*lng*@*:  19.462660,
    *@*description*@*: *@*</v>
      </c>
      <c r="CL79" s="2" t="str">
        <f t="shared" si="399"/>
        <v>*@*,
    *@*author*@*: *@*Piotr*@*
  },</v>
      </c>
      <c r="CM79" s="11" t="str">
        <f t="shared" si="400"/>
        <v>{
    *@*displayName*@*: *@*#wyczyn77*@*,
    *@*title*@*: *@*Od Niepodległości do Wolności - pieszo, rowerem, rikszą, na rolkach…*@*,
    *@*contestants*@*: ,
    *@*lat*@*: 51.740746,
    *@*lng*@*:  19.462660,
    *@*description*@*: *@*Ulica Piotrkowska w Łodzi to jedna z najdłuższych ulic handlowych w Europie o zwartej zabudowie. Liczy sobie 4,2 km. Po obu jej krańcach znajdują się place: Plac Niepodległości i Plac Wolności. Pokonaj cały odcinek od Niepodległości do Wolności na pieszo, na rowerze, rikszą, a może na rolkach. &lt;br/&gt;Propozycję tego wyczynu nadesłał do nas Piotr.*@*,
    *@*author*@*: *@*Piotr*@*
  },</v>
      </c>
    </row>
    <row r="80" spans="1:91" s="21" customFormat="1" ht="54" customHeight="1" thickBot="1" x14ac:dyDescent="0.3">
      <c r="A80" s="79">
        <v>78</v>
      </c>
      <c r="B80" s="103" t="s">
        <v>271</v>
      </c>
      <c r="C80" s="21" t="s">
        <v>286</v>
      </c>
      <c r="D80" s="21" t="s">
        <v>287</v>
      </c>
      <c r="E80" s="103" t="s">
        <v>272</v>
      </c>
      <c r="G80" s="25" t="s">
        <v>415</v>
      </c>
      <c r="H80" s="25" t="s">
        <v>414</v>
      </c>
      <c r="I80" s="21" t="s">
        <v>7</v>
      </c>
      <c r="J80" s="24">
        <f t="shared" si="401"/>
        <v>78</v>
      </c>
      <c r="K80" s="25" t="s">
        <v>9</v>
      </c>
      <c r="L80" s="26">
        <f t="shared" si="402"/>
        <v>78</v>
      </c>
      <c r="M80" s="27" t="s">
        <v>10</v>
      </c>
      <c r="N80" s="24">
        <f t="shared" si="403"/>
        <v>78</v>
      </c>
      <c r="O80" s="25" t="s">
        <v>11</v>
      </c>
      <c r="P80" s="24" t="str">
        <f t="shared" si="404"/>
        <v>Znajdź Fajną Rybę w lesie</v>
      </c>
      <c r="Q80" s="27" t="s">
        <v>48</v>
      </c>
      <c r="R80" s="25" t="s">
        <v>37</v>
      </c>
      <c r="S80" s="26">
        <f t="shared" si="405"/>
        <v>78</v>
      </c>
      <c r="T80" s="27" t="s">
        <v>38</v>
      </c>
      <c r="U80" s="24">
        <f t="shared" si="406"/>
        <v>78</v>
      </c>
      <c r="V80" s="25" t="s">
        <v>12</v>
      </c>
      <c r="W80" s="24">
        <f t="shared" si="407"/>
        <v>78</v>
      </c>
      <c r="X80" s="25" t="s">
        <v>13</v>
      </c>
      <c r="Y80" s="24" t="str">
        <f t="shared" si="408"/>
        <v>Znajdź Fajną Rybę w lesie</v>
      </c>
      <c r="Z80" s="25" t="s">
        <v>49</v>
      </c>
      <c r="AA80" s="24" t="str">
        <f t="shared" si="409"/>
        <v xml:space="preserve"> Ryba jak to bywa potrzebuje wody, ale Fajnej Rybie daleko do wody. Zdobądź najwyższy szczyt województwa Łódzkiego i zdobądź Fajną Rybę - 347 m n.p.m.</v>
      </c>
      <c r="AB80" s="25" t="s">
        <v>14</v>
      </c>
      <c r="AC80" s="24">
        <f t="shared" si="410"/>
        <v>78</v>
      </c>
      <c r="AD80" s="54" t="s">
        <v>308</v>
      </c>
      <c r="AE80" s="24">
        <f t="shared" si="411"/>
        <v>78</v>
      </c>
      <c r="AF80" s="25" t="s">
        <v>15</v>
      </c>
      <c r="AG80" s="24">
        <f t="shared" si="412"/>
        <v>78</v>
      </c>
      <c r="AH80" s="28" t="s">
        <v>8</v>
      </c>
      <c r="AI80" s="74" t="str">
        <f t="shared" si="413"/>
        <v>&lt;!---WYCZYN_78_main--&gt;                    
                    &lt;div class=*@*feat-box*@* id=*@*wyczyn78*@* &gt;
                        &lt;p class=*@*feat-number*@*&gt;#wyczyn78&lt;/p&gt;
                        &lt;h3 class=*@*feat-title*@*&gt;Znajdź Fajną Rybę w lesie&lt;/h3&gt;
                        &lt;p class=*@*feat-counter*@*&gt; 0 osób wzięło udział&lt;/p&gt;
                    &lt;/div&gt;
    &lt;!--feat pop-up code-----WYCZYN_78_---------------------------------------------------------------------------------&gt;
                    &lt;div class=*@*feat-content*@* id=*@*wyczyn78_content*@*&gt;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class=*@*feat-number*@*&gt;#wyczyn78&lt;/p&gt;
                                &lt;h2 class=*@*feat-title*@*&gt;Znajdź Fajną Rybę w lesie&lt;/h2&gt;
                                &lt;p class=*@*feat-counter*@*&gt; 0 osób wzięło udział&lt;/p&gt;
                                &lt;p class=*@*feat-description*@*&gt; Ryba jak to bywa potrzebuje wody, ale Fajnej Rybie daleko do wody. Zdobądź najwyższy szczyt województwa Łódzkiego i zdobądź Fajną Rybę - 347 m n.p.m.&lt;/p&gt;
                            &lt;/div&gt;
                            &lt;div class=*@*feat-map-block*@*&gt;
                                &lt;div id=*@*map_wyczyn78*@*&gt;&lt;/div&gt;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WYCZYN_78_main--&gt;</v>
      </c>
      <c r="AJ80" s="29" t="str">
        <f t="shared" si="414"/>
        <v xml:space="preserve">                    
    &lt;!--feat pop-up code-----WYCZYN_78_---------------------------------------------------------------------------------&gt;
                    &lt;div class=*@*feat-content*@* id=*@*wyczyn78_content*@*&gt;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class=*@*feat-number*@*&gt;#wyczyn78&lt;/p&gt;
                                &lt;h2 class=*@*feat-title*@*&gt;Znajdź Fajną Rybę w lesie&lt;/h2&gt;
                                &lt;p class=*@*feat-counter*@*&gt; 0 osób wzięło udział&lt;/p&gt;
                                &lt;p class=*@*feat-description*@*&gt; Ryba jak to bywa potrzebuje wody, ale Fajnej Rybie daleko do wody. Zdobądź najwyższy szczyt województwa Łódzkiego i zdobądź Fajną Rybę - 347 m n.p.m.&lt;/p&gt;
                            &lt;/div&gt;
                            &lt;div class=*@*feat-map-block*@*&gt;
                                &lt;div id=*@*map_wyczyn78*@*&gt;&lt;/div&gt;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WYCZYN_78_main--&gt;</v>
      </c>
      <c r="AK80" s="31" t="str">
        <f t="shared" si="415"/>
        <v>#wyczyn78_content,</v>
      </c>
      <c r="AL80" s="31" t="str">
        <f t="shared" si="416"/>
        <v>#map_wyczyn78,</v>
      </c>
      <c r="AM80" s="25" t="s">
        <v>17</v>
      </c>
      <c r="AN80" s="24" t="str">
        <f t="shared" si="417"/>
        <v>78'</v>
      </c>
      <c r="AO80" s="32" t="s">
        <v>18</v>
      </c>
      <c r="AP80" s="24">
        <f t="shared" si="418"/>
        <v>78</v>
      </c>
      <c r="AQ80" s="25" t="s">
        <v>19</v>
      </c>
      <c r="AR80" s="24">
        <f t="shared" si="419"/>
        <v>78</v>
      </c>
      <c r="AS80" s="25" t="s">
        <v>20</v>
      </c>
      <c r="AT80" s="24">
        <f t="shared" si="420"/>
        <v>78</v>
      </c>
      <c r="AU80" s="25" t="s">
        <v>21</v>
      </c>
      <c r="AV80" s="29" t="str">
        <f t="shared" si="421"/>
        <v xml:space="preserve">    $('#wyczyn78').click(function() {
        document.querySelector('.bg-modal').style.display = 'block';
        document.querySelector('#wyczyn78_content').style.display = 'block';
        document.querySelector('#wyczyn78_content').style.position = 'fixed';
    });
    /*Closing the pop-up with feat-description*/
        $('.popup-close-arrow').click(function() {
        document.querySelector('.bg-modal').style.display = 'none';
        document.querySelector('#wyczyn78_content').style.display = 'none';
    });</v>
      </c>
      <c r="AW80" s="25" t="s">
        <v>32</v>
      </c>
      <c r="AX80" s="33">
        <f t="shared" si="422"/>
        <v>78</v>
      </c>
      <c r="AY80" s="25" t="s">
        <v>24</v>
      </c>
      <c r="AZ80" s="33">
        <f t="shared" si="423"/>
        <v>78</v>
      </c>
      <c r="BA80" s="28" t="s">
        <v>25</v>
      </c>
      <c r="BB80" s="33" t="str">
        <f t="shared" si="424"/>
        <v>51.027580</v>
      </c>
      <c r="BC80" s="28" t="s">
        <v>26</v>
      </c>
      <c r="BD80" s="33" t="str">
        <f t="shared" si="425"/>
        <v xml:space="preserve"> 19.968358</v>
      </c>
      <c r="BE80" s="25" t="s">
        <v>182</v>
      </c>
      <c r="BF80" s="33">
        <f t="shared" si="426"/>
        <v>78</v>
      </c>
      <c r="BG80" s="25" t="s">
        <v>27</v>
      </c>
      <c r="BH80" s="33">
        <f t="shared" si="427"/>
        <v>78</v>
      </c>
      <c r="BI80" s="28" t="s">
        <v>28</v>
      </c>
      <c r="BJ80" s="33">
        <f t="shared" si="428"/>
        <v>78</v>
      </c>
      <c r="BK80" s="25" t="s">
        <v>29</v>
      </c>
      <c r="BL80" s="33">
        <f t="shared" si="429"/>
        <v>78</v>
      </c>
      <c r="BM80" s="25" t="s">
        <v>50</v>
      </c>
      <c r="BN80" s="25" t="str">
        <f t="shared" si="430"/>
        <v>51.027580</v>
      </c>
      <c r="BO80" s="25" t="s">
        <v>26</v>
      </c>
      <c r="BP80" s="25" t="str">
        <f t="shared" si="431"/>
        <v xml:space="preserve"> 19.968358</v>
      </c>
      <c r="BQ80" s="25" t="s">
        <v>181</v>
      </c>
      <c r="BR80" s="33">
        <f t="shared" si="432"/>
        <v>78</v>
      </c>
      <c r="BS80" s="28" t="s">
        <v>30</v>
      </c>
      <c r="BT80" s="33">
        <f t="shared" si="433"/>
        <v>78</v>
      </c>
      <c r="BU80" s="25" t="s">
        <v>31</v>
      </c>
      <c r="BV80" s="33"/>
      <c r="BW80" s="28"/>
      <c r="BX80" s="33"/>
      <c r="BY80" s="28"/>
      <c r="BZ80" s="29" t="str">
        <f t="shared" si="434"/>
        <v xml:space="preserve">//----------------------------------------------------------------------------------------------------------------------------------------------------------------------------
                //Markers for WYCZYN_78
                //marker for main page
                addMarker_w78_main({coords:{lat:51.027580, lng: 19.968358}, iconImage:'http://nieodlegla.pl/files/marker.svg', });
                function addMarker_w78_main(props) {var marker = new google.maps.Marker({ position:props.coords, map:map, }); if(props.iconImage){marker.setIcon(props.iconImage);}
                                                  google.maps.event.addListener(marker, "click", function() { document.querySelector('.bg-modal').style.display = 'block';         document.querySelector('#wyczyn78_content').style.display = 'block'; document.querySelector('#wyczyn78_content').style.position = 'fixed';});
                                                  };
                //Marker for pop-up
                addMarker_w78({coords:{lat:51.027580, lng: 19.968358}, iconImage:'http://nieodlegla.pl/files/pin.svg', });
                function addMarker_w78(props) {var marker = new google.maps.Marker({ position:props.coords, map:map_wyczyn78, }); if(props.iconImage){marker.setIcon(props.iconImage);}};
                //----------------------------------------------------------------------------------------------------------------------------------------------------------------------------
</v>
      </c>
      <c r="CA80" s="28" t="s">
        <v>33</v>
      </c>
      <c r="CB80" s="33">
        <f t="shared" si="435"/>
        <v>78</v>
      </c>
      <c r="CC80" s="28" t="s">
        <v>34</v>
      </c>
      <c r="CD80" s="33" t="str">
        <f t="shared" si="436"/>
        <v>78'</v>
      </c>
      <c r="CE80" s="28" t="s">
        <v>35</v>
      </c>
      <c r="CF80" s="29" t="str">
        <f t="shared" si="437"/>
        <v>var map_wyczyn78 = new google.maps.Map(document.getElementById('map_wyczyn78'), optionsFeatPopup);</v>
      </c>
      <c r="CG80" s="25" t="s">
        <v>32</v>
      </c>
      <c r="CH80" s="24">
        <f t="shared" si="438"/>
        <v>78</v>
      </c>
      <c r="CI80" s="25" t="s">
        <v>154</v>
      </c>
      <c r="CJ80" s="29" t="str">
        <f t="shared" si="439"/>
        <v xml:space="preserve">//----------------------------------------------------------------------------------------------------------------------------------------------------------------------------
                //Markers for WYCZYN_78                //Marker for pop-up
                addMarker_w78({coords:{lat:51.027580, lng: 19.968358}, iconImage:'http://nieodlegla.pl/files/pin.svg', });
                function addMarker_w78(props) {var marker = new google.maps.Marker({ position:props.coords, map:map_wyczyn78, }); if(props.iconImage){marker.setIcon(props.iconImage);}};
                //----------------------------------------------------------------------------------------------------------------------------------------------------------------------------
</v>
      </c>
      <c r="CK80" s="2" t="str">
        <f t="shared" si="398"/>
        <v>{
    *@*displayName*@*: *@*#wyczyn78*@*,
    *@*title*@*: *@*Znajdź Fajną Rybę w lesie*@*,
    *@*contestants*@*: ,
    *@*lat*@*: 51.027580,
    *@*lng*@*:  19.968358,
    *@*description*@*: *@*</v>
      </c>
      <c r="CL80" s="2" t="str">
        <f t="shared" si="399"/>
        <v>*@*,
    *@*author*@*: *@*Piotr*@*
  },</v>
      </c>
      <c r="CM80" s="11" t="str">
        <f t="shared" si="400"/>
        <v>{
    *@*displayName*@*: *@*#wyczyn78*@*,
    *@*title*@*: *@*Znajdź Fajną Rybę w lesie*@*,
    *@*contestants*@*: ,
    *@*lat*@*: 51.027580,
    *@*lng*@*:  19.968358,
    *@*description*@*: *@* Ryba jak to bywa potrzebuje wody, ale Fajnej Rybie daleko do wody. Zdobądź najwyższy szczyt województwa Łódzkiego i zdobądź Fajną Rybę - 347 m n.p.m.*@*,
    *@*author*@*: *@*Piotr*@*
  },</v>
      </c>
    </row>
    <row r="81" spans="1:91" ht="96" customHeight="1" thickBot="1" x14ac:dyDescent="0.3">
      <c r="A81" s="99">
        <v>79</v>
      </c>
      <c r="B81" s="100" t="s">
        <v>274</v>
      </c>
      <c r="C81" s="101" t="s">
        <v>288</v>
      </c>
      <c r="D81" s="101" t="s">
        <v>289</v>
      </c>
      <c r="E81" s="101" t="s">
        <v>275</v>
      </c>
      <c r="F81" s="101"/>
      <c r="G81" s="102" t="s">
        <v>416</v>
      </c>
      <c r="H81" s="102" t="s">
        <v>409</v>
      </c>
      <c r="I81" s="52" t="s">
        <v>7</v>
      </c>
      <c r="J81" s="53">
        <f t="shared" ref="J81:J87" si="440">A81</f>
        <v>79</v>
      </c>
      <c r="K81" s="54" t="s">
        <v>9</v>
      </c>
      <c r="L81" s="55">
        <f t="shared" ref="L81:L87" si="441">A81</f>
        <v>79</v>
      </c>
      <c r="M81" s="56" t="s">
        <v>10</v>
      </c>
      <c r="N81" s="53">
        <f t="shared" ref="N81:N87" si="442">A81</f>
        <v>79</v>
      </c>
      <c r="O81" s="54" t="s">
        <v>11</v>
      </c>
      <c r="P81" s="53" t="str">
        <f t="shared" ref="P81:P87" si="443">E81</f>
        <v>Przejażdżka rowerem na terenie muzeum</v>
      </c>
      <c r="Q81" s="56" t="s">
        <v>48</v>
      </c>
      <c r="R81" s="54" t="s">
        <v>37</v>
      </c>
      <c r="S81" s="55">
        <f t="shared" ref="S81:S87" si="444">A81</f>
        <v>79</v>
      </c>
      <c r="T81" s="56" t="s">
        <v>38</v>
      </c>
      <c r="U81" s="53">
        <f t="shared" ref="U81:U87" si="445">A81</f>
        <v>79</v>
      </c>
      <c r="V81" s="54" t="s">
        <v>12</v>
      </c>
      <c r="W81" s="53">
        <f t="shared" ref="W81:W87" si="446">A81</f>
        <v>79</v>
      </c>
      <c r="X81" s="54" t="s">
        <v>13</v>
      </c>
      <c r="Y81" s="53" t="str">
        <f t="shared" ref="Y81:Y87" si="447">E81</f>
        <v>Przejażdżka rowerem na terenie muzeum</v>
      </c>
      <c r="Z81" s="54" t="s">
        <v>49</v>
      </c>
      <c r="AA81" s="53" t="str">
        <f t="shared" ref="AA81:AA87" si="448">G81</f>
        <v xml:space="preserve"> Zajrzyj do Gołębia i odwiedź prywatne Muzeum Nietypowych Rowerów, gdzie eksponatami są najrozmaitsze rowery. Nie pomyl kolejności i pobliskie Muzeum Pijaństwa odwiedź dopiero po zakończonej przejażdżce.</v>
      </c>
      <c r="AB81" s="54" t="s">
        <v>14</v>
      </c>
      <c r="AC81" s="53">
        <f t="shared" ref="AC81:AC87" si="449">A81</f>
        <v>79</v>
      </c>
      <c r="AD81" s="54" t="s">
        <v>308</v>
      </c>
      <c r="AE81" s="53">
        <f t="shared" ref="AE81:AE87" si="450">A81</f>
        <v>79</v>
      </c>
      <c r="AF81" s="54" t="s">
        <v>15</v>
      </c>
      <c r="AG81" s="53">
        <f t="shared" ref="AG81:AG87" si="451">A81</f>
        <v>79</v>
      </c>
      <c r="AH81" s="57" t="s">
        <v>8</v>
      </c>
      <c r="AI81" s="78" t="str">
        <f t="shared" ref="AI81:AI87" si="452">CONCATENATE(I81,J81,K81,L81,M81,N81,O81,P81,Q81,R81,S81,T81,U81,V81,W81,X81,Y81,Z81,AA81,AB81,AC81,AD81,AE81,AF81,AG81,AH81)</f>
        <v>&lt;!---WYCZYN_79_main--&gt;                    
                    &lt;div class=*@*feat-box*@* id=*@*wyczyn79*@* &gt;
                        &lt;p class=*@*feat-number*@*&gt;#wyczyn79&lt;/p&gt;
                        &lt;h3 class=*@*feat-title*@*&gt;Przejażdżka rowerem na terenie muzeum&lt;/h3&gt;
                        &lt;p class=*@*feat-counter*@*&gt; 0 osób wzięło udział&lt;/p&gt;
                    &lt;/div&gt;
    &lt;!--feat pop-up code-----WYCZYN_79_---------------------------------------------------------------------------------&gt;
                    &lt;div class=*@*feat-content*@* id=*@*wyczyn79_content*@*&gt;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class=*@*feat-number*@*&gt;#wyczyn79&lt;/p&gt;
                                &lt;h2 class=*@*feat-title*@*&gt;Przejażdżka rowerem na terenie muzeum&lt;/h2&gt;
                                &lt;p class=*@*feat-counter*@*&gt; 0 osób wzięło udział&lt;/p&gt;
                                &lt;p class=*@*feat-description*@*&gt; Zajrzyj do Gołębia i odwiedź prywatne Muzeum Nietypowych Rowerów, gdzie eksponatami są najrozmaitsze rowery. Nie pomyl kolejności i pobliskie Muzeum Pijaństwa odwiedź dopiero po zakończonej przejażdżce.&lt;/p&gt;
                            &lt;/div&gt;
                            &lt;div class=*@*feat-map-block*@*&gt;
                                &lt;div id=*@*map_wyczyn79*@*&gt;&lt;/div&gt;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WYCZYN_79_main--&gt;</v>
      </c>
      <c r="AJ81" s="58" t="str">
        <f t="shared" ref="AJ81:AJ87" si="453">CONCATENATE(R81,S81,T81,U81,V81,W81,X81,Y81,Z81,AA81,AB81,AC81,AD81,AE81,AF81,AG81,AH81)</f>
        <v xml:space="preserve">                    
    &lt;!--feat pop-up code-----WYCZYN_79_---------------------------------------------------------------------------------&gt;
                    &lt;div class=*@*feat-content*@* id=*@*wyczyn79_content*@*&gt;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class=*@*feat-number*@*&gt;#wyczyn79&lt;/p&gt;
                                &lt;h2 class=*@*feat-title*@*&gt;Przejażdżka rowerem na terenie muzeum&lt;/h2&gt;
                                &lt;p class=*@*feat-counter*@*&gt; 0 osób wzięło udział&lt;/p&gt;
                                &lt;p class=*@*feat-description*@*&gt; Zajrzyj do Gołębia i odwiedź prywatne Muzeum Nietypowych Rowerów, gdzie eksponatami są najrozmaitsze rowery. Nie pomyl kolejności i pobliskie Muzeum Pijaństwa odwiedź dopiero po zakończonej przejażdżce.&lt;/p&gt;
                            &lt;/div&gt;
                            &lt;div class=*@*feat-map-block*@*&gt;
                                &lt;div id=*@*map_wyczyn79*@*&gt;&lt;/div&gt;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#wyczyn79&lt;/p&gt;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WYCZYN_79_main--&gt;</v>
      </c>
      <c r="AK81" s="59" t="str">
        <f t="shared" ref="AK81:AK87" si="454">"#wyczyn"&amp;A81&amp;"_content,"</f>
        <v>#wyczyn79_content,</v>
      </c>
      <c r="AL81" s="59" t="str">
        <f t="shared" ref="AL81:AL87" si="455">"#map_wyczyn"&amp;A81&amp;","</f>
        <v>#map_wyczyn79,</v>
      </c>
      <c r="AM81" s="54" t="s">
        <v>17</v>
      </c>
      <c r="AN81" s="53" t="str">
        <f t="shared" ref="AN81:AN87" si="456">A81&amp;"'"</f>
        <v>79'</v>
      </c>
      <c r="AO81" s="60" t="s">
        <v>18</v>
      </c>
      <c r="AP81" s="53">
        <f t="shared" ref="AP81:AP87" si="457">A81</f>
        <v>79</v>
      </c>
      <c r="AQ81" s="54" t="s">
        <v>19</v>
      </c>
      <c r="AR81" s="53">
        <f t="shared" ref="AR81:AR87" si="458">A81</f>
        <v>79</v>
      </c>
      <c r="AS81" s="54" t="s">
        <v>20</v>
      </c>
      <c r="AT81" s="53">
        <f t="shared" ref="AT81:AT87" si="459">A81</f>
        <v>79</v>
      </c>
      <c r="AU81" s="54" t="s">
        <v>21</v>
      </c>
      <c r="AV81" s="58" t="str">
        <f t="shared" ref="AV81:AV87" si="460">CONCATENATE(AM81,AN81,AO81,AP81,AQ81,AR81,AS81,AT81,AU81)</f>
        <v xml:space="preserve">    $('#wyczyn79').click(function() {
        document.querySelector('.bg-modal').style.display = 'block';
        document.querySelector('#wyczyn79_content').style.display = 'block';
        document.querySelector('#wyczyn79_content').style.position = 'fixed';
    });
    /*Closing the pop-up with feat-description*/
        $('.popup-close-arrow').click(function() {
        document.querySelector('.bg-modal').style.display = 'none';
        document.querySelector('#wyczyn79_content').style.display = 'none';
    });</v>
      </c>
      <c r="AW81" s="54" t="s">
        <v>32</v>
      </c>
      <c r="AX81" s="61">
        <f t="shared" ref="AX81:AX87" si="461">A81</f>
        <v>79</v>
      </c>
      <c r="AY81" s="54" t="s">
        <v>24</v>
      </c>
      <c r="AZ81" s="61">
        <f t="shared" ref="AZ81:AZ87" si="462">A81</f>
        <v>79</v>
      </c>
      <c r="BA81" s="57" t="s">
        <v>25</v>
      </c>
      <c r="BB81" s="61" t="str">
        <f t="shared" ref="BB81:BB87" si="463">C81</f>
        <v>51.488288</v>
      </c>
      <c r="BC81" s="57" t="s">
        <v>26</v>
      </c>
      <c r="BD81" s="61" t="str">
        <f t="shared" ref="BD81:BD87" si="464">D81</f>
        <v xml:space="preserve"> 21.873285</v>
      </c>
      <c r="BE81" s="2" t="s">
        <v>182</v>
      </c>
      <c r="BF81" s="61">
        <f t="shared" ref="BF81:BF87" si="465">A81</f>
        <v>79</v>
      </c>
      <c r="BG81" s="54" t="s">
        <v>27</v>
      </c>
      <c r="BH81" s="61">
        <f t="shared" ref="BH81:BH87" si="466">A81</f>
        <v>79</v>
      </c>
      <c r="BI81" s="57" t="s">
        <v>28</v>
      </c>
      <c r="BJ81" s="61">
        <f t="shared" ref="BJ81:BJ87" si="467">A81</f>
        <v>79</v>
      </c>
      <c r="BK81" s="54" t="s">
        <v>29</v>
      </c>
      <c r="BL81" s="61">
        <f t="shared" ref="BL81:BL87" si="468">A81</f>
        <v>79</v>
      </c>
      <c r="BM81" s="54" t="s">
        <v>50</v>
      </c>
      <c r="BN81" s="54" t="str">
        <f t="shared" ref="BN81:BN87" si="469">C81</f>
        <v>51.488288</v>
      </c>
      <c r="BO81" s="54" t="s">
        <v>26</v>
      </c>
      <c r="BP81" s="54" t="str">
        <f t="shared" ref="BP81:BP87" si="470">D81</f>
        <v xml:space="preserve"> 21.873285</v>
      </c>
      <c r="BQ81" s="2" t="s">
        <v>181</v>
      </c>
      <c r="BR81" s="61">
        <f t="shared" ref="BR81:BR87" si="471">A81</f>
        <v>79</v>
      </c>
      <c r="BS81" s="57" t="s">
        <v>30</v>
      </c>
      <c r="BT81" s="61">
        <f t="shared" ref="BT81:BT87" si="472">A81</f>
        <v>79</v>
      </c>
      <c r="BU81" s="54" t="s">
        <v>31</v>
      </c>
      <c r="BV81" s="61"/>
      <c r="BW81" s="57"/>
      <c r="BX81" s="61"/>
      <c r="BY81" s="57"/>
      <c r="BZ81" s="58" t="str">
        <f t="shared" ref="BZ81:BZ87" si="473">CONCATENATE(AW81,AX81,AY81,AZ81,BA81,BB81,BC81,BD81,BE81,BF81,BG81,BH81,BI81,BJ81,BK81,BL81,BM81,BN81,BO81,BP81,BQ81,BR81,BS81,BT81,BU81)</f>
        <v xml:space="preserve">//----------------------------------------------------------------------------------------------------------------------------------------------------------------------------
                //Markers for WYCZYN_79
                //marker for main page
                addMarker_w79_main({coords:{lat:51.488288, lng: 21.873285}, iconImage:'http://nieodlegla.pl/files/marker.svg', });
                function addMarker_w79_main(props) {var marker = new google.maps.Marker({ position:props.coords, map:map, }); if(props.iconImage){marker.setIcon(props.iconImage);}
                                                  google.maps.event.addListener(marker, "click", function() { document.querySelector('.bg-modal').style.display = 'block';         document.querySelector('#wyczyn79_content').style.display = 'block'; document.querySelector('#wyczyn79_content').style.position = 'fixed';});
                                                  };
                //Marker for pop-up
                addMarker_w79({coords:{lat:51.488288, lng: 21.873285}, iconImage:'http://nieodlegla.pl/files/pin.svg', });
                function addMarker_w79(props) {var marker = new google.maps.Marker({ position:props.coords, map:map_wyczyn79, }); if(props.iconImage){marker.setIcon(props.iconImage);}};
                //----------------------------------------------------------------------------------------------------------------------------------------------------------------------------
</v>
      </c>
      <c r="CA81" s="57" t="s">
        <v>33</v>
      </c>
      <c r="CB81" s="61">
        <f t="shared" ref="CB81:CB87" si="474">A81</f>
        <v>79</v>
      </c>
      <c r="CC81" s="57" t="s">
        <v>34</v>
      </c>
      <c r="CD81" s="61" t="str">
        <f t="shared" ref="CD81:CD87" si="475">A81&amp;"'"</f>
        <v>79'</v>
      </c>
      <c r="CE81" s="57" t="s">
        <v>35</v>
      </c>
      <c r="CF81" s="58" t="str">
        <f t="shared" ref="CF81:CF87" si="476">CONCATENATE(CA81,CB81,CC81,CD81,CE81,)</f>
        <v>var map_wyczyn79 = new google.maps.Map(document.getElementById('map_wyczyn79'), optionsFeatPopup);</v>
      </c>
      <c r="CG81" s="2" t="s">
        <v>32</v>
      </c>
      <c r="CH81" s="6">
        <f t="shared" ref="CH81:CH87" si="477">A81</f>
        <v>79</v>
      </c>
      <c r="CI81" s="2" t="s">
        <v>154</v>
      </c>
      <c r="CJ81" s="9" t="str">
        <f t="shared" ref="CJ81:CJ87" si="478">CONCATENATE(CG81,CH81,CI81,BL81,BM81,BN81,BO81,BP81,BQ81,BR81,BS81,BT81,BU81)</f>
        <v xml:space="preserve">//----------------------------------------------------------------------------------------------------------------------------------------------------------------------------
                //Markers for WYCZYN_79                //Marker for pop-up
                addMarker_w79({coords:{lat:51.488288, lng: 21.873285}, iconImage:'http://nieodlegla.pl/files/pin.svg', });
                function addMarker_w79(props) {var marker = new google.maps.Marker({ position:props.coords, map:map_wyczyn79, }); if(props.iconImage){marker.setIcon(props.iconImage);}};
                //----------------------------------------------------------------------------------------------------------------------------------------------------------------------------
</v>
      </c>
      <c r="CK81" s="2" t="str">
        <f t="shared" si="398"/>
        <v>{
    *@*displayName*@*: *@*#wyczyn79*@*,
    *@*title*@*: *@*Przejażdżka rowerem na terenie muzeum*@*,
    *@*contestants*@*: ,
    *@*lat*@*: 51.488288,
    *@*lng*@*:  21.873285,
    *@*description*@*: *@*</v>
      </c>
      <c r="CL81" s="2" t="str">
        <f t="shared" si="399"/>
        <v>*@*,
    *@*author*@*: *@*Tadeusz*@*
  },</v>
      </c>
      <c r="CM81" s="11" t="str">
        <f t="shared" si="400"/>
        <v>{
    *@*displayName*@*: *@*#wyczyn79*@*,
    *@*title*@*: *@*Przejażdżka rowerem na terenie muzeum*@*,
    *@*contestants*@*: ,
    *@*lat*@*: 51.488288,
    *@*lng*@*:  21.873285,
    *@*description*@*: *@* Zajrzyj do Gołębia i odwiedź prywatne Muzeum Nietypowych Rowerów, gdzie eksponatami są najrozmaitsze rowery. Nie pomyl kolejności i pobliskie Muzeum Pijaństwa odwiedź dopiero po zakończonej przejażdżce.*@*,
    *@*author*@*: *@*Tadeusz*@*
  },</v>
      </c>
    </row>
    <row r="82" spans="1:91" ht="54" customHeight="1" thickBot="1" x14ac:dyDescent="0.3">
      <c r="A82" s="34">
        <v>80</v>
      </c>
      <c r="B82" s="97" t="s">
        <v>290</v>
      </c>
      <c r="C82" s="3" t="s">
        <v>295</v>
      </c>
      <c r="D82" s="3" t="s">
        <v>296</v>
      </c>
      <c r="E82" s="97" t="s">
        <v>294</v>
      </c>
      <c r="G82" s="2" t="s">
        <v>418</v>
      </c>
      <c r="H82" s="2" t="s">
        <v>417</v>
      </c>
      <c r="I82" s="52" t="s">
        <v>7</v>
      </c>
      <c r="J82" s="53">
        <f t="shared" si="440"/>
        <v>80</v>
      </c>
      <c r="K82" s="54" t="s">
        <v>9</v>
      </c>
      <c r="L82" s="55">
        <f t="shared" si="441"/>
        <v>80</v>
      </c>
      <c r="M82" s="56" t="s">
        <v>10</v>
      </c>
      <c r="N82" s="53">
        <f t="shared" si="442"/>
        <v>80</v>
      </c>
      <c r="O82" s="54" t="s">
        <v>11</v>
      </c>
      <c r="P82" s="53" t="str">
        <f t="shared" si="443"/>
        <v>Odwiedź najmniejsze uzdrowisko w Polsce - Wapienne</v>
      </c>
      <c r="Q82" s="56" t="s">
        <v>48</v>
      </c>
      <c r="R82" s="54" t="s">
        <v>37</v>
      </c>
      <c r="S82" s="55">
        <f t="shared" si="444"/>
        <v>80</v>
      </c>
      <c r="T82" s="56" t="s">
        <v>38</v>
      </c>
      <c r="U82" s="53">
        <f t="shared" si="445"/>
        <v>80</v>
      </c>
      <c r="V82" s="54" t="s">
        <v>12</v>
      </c>
      <c r="W82" s="53">
        <f t="shared" si="446"/>
        <v>80</v>
      </c>
      <c r="X82" s="54" t="s">
        <v>13</v>
      </c>
      <c r="Y82" s="53" t="str">
        <f t="shared" si="447"/>
        <v>Odwiedź najmniejsze uzdrowisko w Polsce - Wapienne</v>
      </c>
      <c r="Z82" s="54" t="s">
        <v>49</v>
      </c>
      <c r="AA82" s="53" t="str">
        <f t="shared" si="448"/>
        <v>Wapienne to wieś w Polsce położona w województwie małopolskim, w powiecie gorlickim, w gminie Sękowa. Jest to najmniejsze polskie uzdrowisko - znajduje się tam tylko jeden ośrodek leczniczy! Walory lecznicze wód odkryto w XVII w. Na początku XIX w. kurowali się tutaj m.in. wracający z pod Moskwy żołnierze Wielkiej Armii Napoleona.&lt;br/&gt;
&lt;br/&gt;
Razem z regionem miejscowość ta przechodziła trudne koleje losu między innymi podczas I wojny światowej i jednej z największych jej bitew między wojskami rosyjskimi a austriacko-niemieckimi, Bitwy pod Gorlicami w maju 1915 roku.&lt;br/&gt;
&lt;br/&gt;
Obecnie w uzdrowisku eksploatowane są dwa ujęcia wód: "Kamila" i "Marta", których zdrowotne walory wykorzystywane są bezpośrednio w lecznictwie.</v>
      </c>
      <c r="AB82" s="54" t="s">
        <v>14</v>
      </c>
      <c r="AC82" s="53">
        <f t="shared" si="449"/>
        <v>80</v>
      </c>
      <c r="AD82" s="54" t="s">
        <v>308</v>
      </c>
      <c r="AE82" s="53">
        <f t="shared" si="450"/>
        <v>80</v>
      </c>
      <c r="AF82" s="54" t="s">
        <v>15</v>
      </c>
      <c r="AG82" s="53">
        <f t="shared" si="451"/>
        <v>80</v>
      </c>
      <c r="AH82" s="57" t="s">
        <v>8</v>
      </c>
      <c r="AI82" s="74" t="str">
        <f t="shared" si="452"/>
        <v>&lt;!---WYCZYN_80_main--&gt;                    
                    &lt;div class=*@*feat-box*@* id=*@*wyczyn80*@* &gt;
                        &lt;p class=*@*feat-number*@*&gt;#wyczyn80&lt;/p&gt;
                        &lt;h3 class=*@*feat-title*@*&gt;Odwiedź najmniejsze uzdrowisko w Polsce - Wapienne&lt;/h3&gt;
                        &lt;p class=*@*feat-counter*@*&gt; 0 osób wzięło udział&lt;/p&gt;
                    &lt;/div&gt;
    &lt;!--feat pop-up code-----WYCZYN_80_---------------------------------------------------------------------------------&gt;
                    &lt;div class=*@*feat-content*@* id=*@*wyczyn80_content*@*&gt;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class=*@*feat-number*@*&gt;#wyczyn80&lt;/p&gt;
                                &lt;h2 class=*@*feat-title*@*&gt;Odwiedź najmniejsze uzdrowisko w Polsce - Wapienne&lt;/h2&gt;
                                &lt;p class=*@*feat-counter*@*&gt; 0 osób wzięło udział&lt;/p&gt;
                                &lt;p class=*@*feat-description*@*&gt;Wapienne to wieś w Polsce położona w województwie małopolskim, w powiecie gorlickim, w gminie Sękowa. Jest to najmniejsze polskie uzdrowisko - znajduje się tam tylko jeden ośrodek leczniczy! Walory lecznicze wód odkryto w XVII w. Na początku XIX w. kurowali się tutaj m.in. wracający z pod Moskwy żołnierze Wielkiej Armii Napoleona.&lt;br/&gt;
&lt;br/&gt;
Razem z regionem miejscowość ta przechodziła trudne koleje losu między innymi podczas I wojny światowej i jednej z największych jej bitew między wojskami rosyjskimi a austriacko-niemieckimi, Bitwy pod Gorlicami w maju 1915 roku.&lt;br/&gt;
&lt;br/&gt;
Obecnie w uzdrowisku eksploatowane są dwa ujęcia wód: "Kamila" i "Marta", których zdrowotne walory wykorzystywane są bezpośrednio w lecznictwie.&lt;/p&gt;
                            &lt;/div&gt;
                            &lt;div class=*@*feat-map-block*@*&gt;
                                &lt;div id=*@*map_wyczyn80*@*&gt;&lt;/div&gt;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WYCZYN_80_main--&gt;</v>
      </c>
      <c r="AJ82" s="58" t="str">
        <f t="shared" si="453"/>
        <v xml:space="preserve">                    
    &lt;!--feat pop-up code-----WYCZYN_80_---------------------------------------------------------------------------------&gt;
                    &lt;div class=*@*feat-content*@* id=*@*wyczyn80_content*@*&gt;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class=*@*feat-number*@*&gt;#wyczyn80&lt;/p&gt;
                                &lt;h2 class=*@*feat-title*@*&gt;Odwiedź najmniejsze uzdrowisko w Polsce - Wapienne&lt;/h2&gt;
                                &lt;p class=*@*feat-counter*@*&gt; 0 osób wzięło udział&lt;/p&gt;
                                &lt;p class=*@*feat-description*@*&gt;Wapienne to wieś w Polsce położona w województwie małopolskim, w powiecie gorlickim, w gminie Sękowa. Jest to najmniejsze polskie uzdrowisko - znajduje się tam tylko jeden ośrodek leczniczy! Walory lecznicze wód odkryto w XVII w. Na początku XIX w. kurowali się tutaj m.in. wracający z pod Moskwy żołnierze Wielkiej Armii Napoleona.&lt;br/&gt;
&lt;br/&gt;
Razem z regionem miejscowość ta przechodziła trudne koleje losu między innymi podczas I wojny światowej i jednej z największych jej bitew między wojskami rosyjskimi a austriacko-niemieckimi, Bitwy pod Gorlicami w maju 1915 roku.&lt;br/&gt;
&lt;br/&gt;
Obecnie w uzdrowisku eksploatowane są dwa ujęcia wód: "Kamila" i "Marta", których zdrowotne walory wykorzystywane są bezpośrednio w lecznictwie.&lt;/p&gt;
                            &lt;/div&gt;
                            &lt;div class=*@*feat-map-block*@*&gt;
                                &lt;div id=*@*map_wyczyn80*@*&gt;&lt;/div&gt;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WYCZYN_80_main--&gt;</v>
      </c>
      <c r="AK82" s="59" t="str">
        <f t="shared" si="454"/>
        <v>#wyczyn80_content,</v>
      </c>
      <c r="AL82" s="59" t="str">
        <f t="shared" si="455"/>
        <v>#map_wyczyn80,</v>
      </c>
      <c r="AM82" s="54" t="s">
        <v>17</v>
      </c>
      <c r="AN82" s="53" t="str">
        <f t="shared" si="456"/>
        <v>80'</v>
      </c>
      <c r="AO82" s="60" t="s">
        <v>18</v>
      </c>
      <c r="AP82" s="53">
        <f t="shared" si="457"/>
        <v>80</v>
      </c>
      <c r="AQ82" s="54" t="s">
        <v>19</v>
      </c>
      <c r="AR82" s="53">
        <f t="shared" si="458"/>
        <v>80</v>
      </c>
      <c r="AS82" s="54" t="s">
        <v>20</v>
      </c>
      <c r="AT82" s="53">
        <f t="shared" si="459"/>
        <v>80</v>
      </c>
      <c r="AU82" s="54" t="s">
        <v>21</v>
      </c>
      <c r="AV82" s="58" t="str">
        <f t="shared" si="460"/>
        <v xml:space="preserve">    $('#wyczyn80').click(function() {
        document.querySelector('.bg-modal').style.display = 'block';
        document.querySelector('#wyczyn80_content').style.display = 'block';
        document.querySelector('#wyczyn80_content').style.position = 'fixed';
    });
    /*Closing the pop-up with feat-description*/
        $('.popup-close-arrow').click(function() {
        document.querySelector('.bg-modal').style.display = 'none';
        document.querySelector('#wyczyn80_content').style.display = 'none';
    });</v>
      </c>
      <c r="AW82" s="54" t="s">
        <v>32</v>
      </c>
      <c r="AX82" s="61">
        <f t="shared" si="461"/>
        <v>80</v>
      </c>
      <c r="AY82" s="54" t="s">
        <v>24</v>
      </c>
      <c r="AZ82" s="61">
        <f t="shared" si="462"/>
        <v>80</v>
      </c>
      <c r="BA82" s="57" t="s">
        <v>25</v>
      </c>
      <c r="BB82" s="61" t="str">
        <f t="shared" si="463"/>
        <v>49.6261</v>
      </c>
      <c r="BC82" s="57" t="s">
        <v>26</v>
      </c>
      <c r="BD82" s="61" t="str">
        <f t="shared" si="464"/>
        <v xml:space="preserve"> 21.2829</v>
      </c>
      <c r="BE82" s="2" t="s">
        <v>182</v>
      </c>
      <c r="BF82" s="61">
        <f t="shared" si="465"/>
        <v>80</v>
      </c>
      <c r="BG82" s="54" t="s">
        <v>27</v>
      </c>
      <c r="BH82" s="61">
        <f t="shared" si="466"/>
        <v>80</v>
      </c>
      <c r="BI82" s="57" t="s">
        <v>28</v>
      </c>
      <c r="BJ82" s="61">
        <f t="shared" si="467"/>
        <v>80</v>
      </c>
      <c r="BK82" s="54" t="s">
        <v>29</v>
      </c>
      <c r="BL82" s="61">
        <f t="shared" si="468"/>
        <v>80</v>
      </c>
      <c r="BM82" s="54" t="s">
        <v>50</v>
      </c>
      <c r="BN82" s="54" t="str">
        <f t="shared" si="469"/>
        <v>49.6261</v>
      </c>
      <c r="BO82" s="54" t="s">
        <v>26</v>
      </c>
      <c r="BP82" s="54" t="str">
        <f t="shared" si="470"/>
        <v xml:space="preserve"> 21.2829</v>
      </c>
      <c r="BQ82" s="2" t="s">
        <v>181</v>
      </c>
      <c r="BR82" s="61">
        <f t="shared" si="471"/>
        <v>80</v>
      </c>
      <c r="BS82" s="57" t="s">
        <v>30</v>
      </c>
      <c r="BT82" s="61">
        <f t="shared" si="472"/>
        <v>80</v>
      </c>
      <c r="BU82" s="54" t="s">
        <v>31</v>
      </c>
      <c r="BV82" s="61"/>
      <c r="BW82" s="57"/>
      <c r="BX82" s="61"/>
      <c r="BY82" s="57"/>
      <c r="BZ82" s="58" t="str">
        <f t="shared" si="473"/>
        <v xml:space="preserve">//----------------------------------------------------------------------------------------------------------------------------------------------------------------------------
                //Markers for WYCZYN_80
                //marker for main page
                addMarker_w80_main({coords:{lat:49.6261, lng: 21.2829}, iconImage:'http://nieodlegla.pl/files/marker.svg', });
                function addMarker_w80_main(props) {var marker = new google.maps.Marker({ position:props.coords, map:map, }); if(props.iconImage){marker.setIcon(props.iconImage);}
                                                  google.maps.event.addListener(marker, "click", function() { document.querySelector('.bg-modal').style.display = 'block';         document.querySelector('#wyczyn80_content').style.display = 'block'; document.querySelector('#wyczyn80_content').style.position = 'fixed';});
                                                  };
                //Marker for pop-up
                addMarker_w80({coords:{lat:49.6261, lng: 21.2829}, iconImage:'http://nieodlegla.pl/files/pin.svg', });
                function addMarker_w80(props) {var marker = new google.maps.Marker({ position:props.coords, map:map_wyczyn80, }); if(props.iconImage){marker.setIcon(props.iconImage);}};
                //----------------------------------------------------------------------------------------------------------------------------------------------------------------------------
</v>
      </c>
      <c r="CA82" s="57" t="s">
        <v>33</v>
      </c>
      <c r="CB82" s="61">
        <f t="shared" si="474"/>
        <v>80</v>
      </c>
      <c r="CC82" s="57" t="s">
        <v>34</v>
      </c>
      <c r="CD82" s="61" t="str">
        <f t="shared" si="475"/>
        <v>80'</v>
      </c>
      <c r="CE82" s="57" t="s">
        <v>35</v>
      </c>
      <c r="CF82" s="58" t="str">
        <f t="shared" si="476"/>
        <v>var map_wyczyn80 = new google.maps.Map(document.getElementById('map_wyczyn80'), optionsFeatPopup);</v>
      </c>
      <c r="CG82" s="2" t="s">
        <v>32</v>
      </c>
      <c r="CH82" s="6">
        <f t="shared" si="477"/>
        <v>80</v>
      </c>
      <c r="CI82" s="2" t="s">
        <v>154</v>
      </c>
      <c r="CJ82" s="9" t="str">
        <f t="shared" si="478"/>
        <v xml:space="preserve">//----------------------------------------------------------------------------------------------------------------------------------------------------------------------------
                //Markers for WYCZYN_80                //Marker for pop-up
                addMarker_w80({coords:{lat:49.6261, lng: 21.2829}, iconImage:'http://nieodlegla.pl/files/pin.svg', });
                function addMarker_w80(props) {var marker = new google.maps.Marker({ position:props.coords, map:map_wyczyn80, }); if(props.iconImage){marker.setIcon(props.iconImage);}};
                //----------------------------------------------------------------------------------------------------------------------------------------------------------------------------
</v>
      </c>
      <c r="CK82" s="2" t="str">
        <f t="shared" si="398"/>
        <v>{
    *@*displayName*@*: *@*#wyczyn80*@*,
    *@*title*@*: *@*Odwiedź najmniejsze uzdrowisko w Polsce - Wapienne*@*,
    *@*contestants*@*: ,
    *@*lat*@*: 49.6261,
    *@*lng*@*:  21.2829,
    *@*description*@*: *@*</v>
      </c>
      <c r="CL82" s="2" t="str">
        <f t="shared" si="399"/>
        <v>*@*,
    *@*author*@*: *@*Aleksandra*@*
  },</v>
      </c>
      <c r="CM82" s="11" t="str">
        <f t="shared" si="400"/>
        <v>{
    *@*displayName*@*: *@*#wyczyn80*@*,
    *@*title*@*: *@*Odwiedź najmniejsze uzdrowisko w Polsce - Wapienne*@*,
    *@*contestants*@*: ,
    *@*lat*@*: 49.6261,
    *@*lng*@*:  21.2829,
    *@*description*@*: *@*Wapienne to wieś w Polsce położona w województwie małopolskim, w powiecie gorlickim, w gminie Sękowa. Jest to najmniejsze polskie uzdrowisko - znajduje się tam tylko jeden ośrodek leczniczy! Walory lecznicze wód odkryto w XVII w. Na początku XIX w. kurowali się tutaj m.in. wracający z pod Moskwy żołnierze Wielkiej Armii Napoleona.&lt;br/&gt;
&lt;br/&gt;
Razem z regionem miejscowość ta przechodziła trudne koleje losu między innymi podczas I wojny światowej i jednej z największych jej bitew między wojskami rosyjskimi a austriacko-niemieckimi, Bitwy pod Gorlicami w maju 1915 roku.&lt;br/&gt;
&lt;br/&gt;
Obecnie w uzdrowisku eksploatowane są dwa ujęcia wód: "Kamila" i "Marta", których zdrowotne walory wykorzystywane są bezpośrednio w lecznictwie.*@*,
    *@*author*@*: *@*Aleksandra*@*
  },</v>
      </c>
    </row>
    <row r="83" spans="1:91" ht="54" customHeight="1" thickBot="1" x14ac:dyDescent="0.3">
      <c r="A83" s="34">
        <v>81</v>
      </c>
      <c r="B83" s="97" t="s">
        <v>291</v>
      </c>
      <c r="C83" s="3" t="s">
        <v>297</v>
      </c>
      <c r="D83" s="3" t="s">
        <v>298</v>
      </c>
      <c r="E83" s="3" t="s">
        <v>303</v>
      </c>
      <c r="G83" s="2" t="s">
        <v>420</v>
      </c>
      <c r="H83" s="2" t="s">
        <v>419</v>
      </c>
      <c r="I83" s="52" t="s">
        <v>7</v>
      </c>
      <c r="J83" s="53">
        <f t="shared" si="440"/>
        <v>81</v>
      </c>
      <c r="K83" s="54" t="s">
        <v>9</v>
      </c>
      <c r="L83" s="55">
        <f t="shared" si="441"/>
        <v>81</v>
      </c>
      <c r="M83" s="56" t="s">
        <v>10</v>
      </c>
      <c r="N83" s="53">
        <f t="shared" si="442"/>
        <v>81</v>
      </c>
      <c r="O83" s="54" t="s">
        <v>11</v>
      </c>
      <c r="P83" s="53" t="str">
        <f t="shared" si="443"/>
        <v>Pieszo wokół domu - obejdź swoją miejscowość dokoła szlakiem/szlakami</v>
      </c>
      <c r="Q83" s="56" t="s">
        <v>48</v>
      </c>
      <c r="R83" s="54" t="s">
        <v>37</v>
      </c>
      <c r="S83" s="55">
        <f t="shared" si="444"/>
        <v>81</v>
      </c>
      <c r="T83" s="56" t="s">
        <v>38</v>
      </c>
      <c r="U83" s="53">
        <f t="shared" si="445"/>
        <v>81</v>
      </c>
      <c r="V83" s="54" t="s">
        <v>12</v>
      </c>
      <c r="W83" s="53">
        <f t="shared" si="446"/>
        <v>81</v>
      </c>
      <c r="X83" s="54" t="s">
        <v>13</v>
      </c>
      <c r="Y83" s="53" t="str">
        <f t="shared" si="447"/>
        <v>Pieszo wokół domu - obejdź swoją miejscowość dokoła szlakiem/szlakami</v>
      </c>
      <c r="Z83" s="54" t="s">
        <v>49</v>
      </c>
      <c r="AA83" s="53" t="str">
        <f t="shared" si="448"/>
        <v xml:space="preserve">Część polskich miast posiada swoiste „obwodnice”, znakowane szlaki piesze poprowadzone dokoła nich i zataczające zamkniętą pętlę. Takim szlakiem jest np. 240-kilometrowa Warszawska Obwodnica Turystyczna (nazywana czasem "Krwawą Pętlą". Podobny szlak posiadają np Gliwice (138 km żółtych znaków), Kielce (59 km) lub Łódź (Szlak Okrężny Wokół Łodzi – 175 km). Gdy takiego szlaku nie masz - stwórz własny, na łącząc już istniejące! A potem wyrusz na niego i odkryj okolice Twojego własnego domu.
</v>
      </c>
      <c r="AB83" s="54" t="s">
        <v>14</v>
      </c>
      <c r="AC83" s="53">
        <f t="shared" si="449"/>
        <v>81</v>
      </c>
      <c r="AD83" s="54" t="s">
        <v>308</v>
      </c>
      <c r="AE83" s="53">
        <f t="shared" si="450"/>
        <v>81</v>
      </c>
      <c r="AF83" s="54" t="s">
        <v>15</v>
      </c>
      <c r="AG83" s="53">
        <f t="shared" si="451"/>
        <v>81</v>
      </c>
      <c r="AH83" s="57" t="s">
        <v>8</v>
      </c>
      <c r="AI83" s="74" t="str">
        <f t="shared" si="452"/>
        <v>&lt;!---WYCZYN_81_main--&gt;                    
                    &lt;div class=*@*feat-box*@* id=*@*wyczyn81*@* &gt;
                        &lt;p class=*@*feat-number*@*&gt;#wyczyn81&lt;/p&gt;
                        &lt;h3 class=*@*feat-title*@*&gt;Pieszo wokół domu - obejdź swoją miejscowość dokoła szlakiem/szlakami&lt;/h3&gt;
                        &lt;p class=*@*feat-counter*@*&gt; 0 osób wzięło udział&lt;/p&gt;
                    &lt;/div&gt;
    &lt;!--feat pop-up code-----WYCZYN_81_---------------------------------------------------------------------------------&gt;
                    &lt;div class=*@*feat-content*@* id=*@*wyczyn81_content*@*&gt;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class=*@*feat-number*@*&gt;#wyczyn81&lt;/p&gt;
                                &lt;h2 class=*@*feat-title*@*&gt;Pieszo wokół domu - obejdź swoją miejscowość dokoła szlakiem/szlakami&lt;/h2&gt;
                                &lt;p class=*@*feat-counter*@*&gt; 0 osób wzięło udział&lt;/p&gt;
                                &lt;p class=*@*feat-description*@*&gt;Część polskich miast posiada swoiste „obwodnice”, znakowane szlaki piesze poprowadzone dokoła nich i zataczające zamkniętą pętlę. Takim szlakiem jest np. 240-kilometrowa Warszawska Obwodnica Turystyczna (nazywana czasem "Krwawą Pętlą". Podobny szlak posiadają np Gliwice (138 km żółtych znaków), Kielce (59 km) lub Łódź (Szlak Okrężny Wokół Łodzi – 175 km). Gdy takiego szlaku nie masz - stwórz własny, na łącząc już istniejące! A potem wyrusz na niego i odkryj okolice Twojego własnego domu.
&lt;/p&gt;
                            &lt;/div&gt;
                            &lt;div class=*@*feat-map-block*@*&gt;
                                &lt;div id=*@*map_wyczyn81*@*&gt;&lt;/div&gt;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WYCZYN_81_main--&gt;</v>
      </c>
      <c r="AJ83" s="58" t="str">
        <f t="shared" si="453"/>
        <v xml:space="preserve">                    
    &lt;!--feat pop-up code-----WYCZYN_81_---------------------------------------------------------------------------------&gt;
                    &lt;div class=*@*feat-content*@* id=*@*wyczyn81_content*@*&gt;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class=*@*feat-number*@*&gt;#wyczyn81&lt;/p&gt;
                                &lt;h2 class=*@*feat-title*@*&gt;Pieszo wokół domu - obejdź swoją miejscowość dokoła szlakiem/szlakami&lt;/h2&gt;
                                &lt;p class=*@*feat-counter*@*&gt; 0 osób wzięło udział&lt;/p&gt;
                                &lt;p class=*@*feat-description*@*&gt;Część polskich miast posiada swoiste „obwodnice”, znakowane szlaki piesze poprowadzone dokoła nich i zataczające zamkniętą pętlę. Takim szlakiem jest np. 240-kilometrowa Warszawska Obwodnica Turystyczna (nazywana czasem "Krwawą Pętlą". Podobny szlak posiadają np Gliwice (138 km żółtych znaków), Kielce (59 km) lub Łódź (Szlak Okrężny Wokół Łodzi – 175 km). Gdy takiego szlaku nie masz - stwórz własny, na łącząc już istniejące! A potem wyrusz na niego i odkryj okolice Twojego własnego domu.
&lt;/p&gt;
                            &lt;/div&gt;
                            &lt;div class=*@*feat-map-block*@*&gt;
                                &lt;div id=*@*map_wyczyn81*@*&gt;&lt;/div&gt;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WYCZYN_81_main--&gt;</v>
      </c>
      <c r="AK83" s="59" t="str">
        <f t="shared" si="454"/>
        <v>#wyczyn81_content,</v>
      </c>
      <c r="AL83" s="59" t="str">
        <f t="shared" si="455"/>
        <v>#map_wyczyn81,</v>
      </c>
      <c r="AM83" s="54" t="s">
        <v>17</v>
      </c>
      <c r="AN83" s="53" t="str">
        <f t="shared" si="456"/>
        <v>81'</v>
      </c>
      <c r="AO83" s="60" t="s">
        <v>18</v>
      </c>
      <c r="AP83" s="53">
        <f t="shared" si="457"/>
        <v>81</v>
      </c>
      <c r="AQ83" s="54" t="s">
        <v>19</v>
      </c>
      <c r="AR83" s="53">
        <f t="shared" si="458"/>
        <v>81</v>
      </c>
      <c r="AS83" s="54" t="s">
        <v>20</v>
      </c>
      <c r="AT83" s="53">
        <f t="shared" si="459"/>
        <v>81</v>
      </c>
      <c r="AU83" s="54" t="s">
        <v>21</v>
      </c>
      <c r="AV83" s="58" t="str">
        <f t="shared" si="460"/>
        <v xml:space="preserve">    $('#wyczyn81').click(function() {
        document.querySelector('.bg-modal').style.display = 'block';
        document.querySelector('#wyczyn81_content').style.display = 'block';
        document.querySelector('#wyczyn81_content').style.position = 'fixed';
    });
    /*Closing the pop-up with feat-description*/
        $('.popup-close-arrow').click(function() {
        document.querySelector('.bg-modal').style.display = 'none';
        document.querySelector('#wyczyn81_content').style.display = 'none';
    });</v>
      </c>
      <c r="AW83" s="54" t="s">
        <v>32</v>
      </c>
      <c r="AX83" s="61">
        <f t="shared" si="461"/>
        <v>81</v>
      </c>
      <c r="AY83" s="54" t="s">
        <v>24</v>
      </c>
      <c r="AZ83" s="61">
        <f t="shared" si="462"/>
        <v>81</v>
      </c>
      <c r="BA83" s="57" t="s">
        <v>25</v>
      </c>
      <c r="BB83" s="61" t="str">
        <f t="shared" si="463"/>
        <v>51.799152</v>
      </c>
      <c r="BC83" s="57" t="s">
        <v>26</v>
      </c>
      <c r="BD83" s="61" t="str">
        <f t="shared" si="464"/>
        <v xml:space="preserve"> 19.298691</v>
      </c>
      <c r="BE83" s="2" t="s">
        <v>182</v>
      </c>
      <c r="BF83" s="61">
        <f t="shared" si="465"/>
        <v>81</v>
      </c>
      <c r="BG83" s="54" t="s">
        <v>27</v>
      </c>
      <c r="BH83" s="61">
        <f t="shared" si="466"/>
        <v>81</v>
      </c>
      <c r="BI83" s="57" t="s">
        <v>28</v>
      </c>
      <c r="BJ83" s="61">
        <f t="shared" si="467"/>
        <v>81</v>
      </c>
      <c r="BK83" s="54" t="s">
        <v>29</v>
      </c>
      <c r="BL83" s="61">
        <f t="shared" si="468"/>
        <v>81</v>
      </c>
      <c r="BM83" s="54" t="s">
        <v>50</v>
      </c>
      <c r="BN83" s="54" t="str">
        <f t="shared" si="469"/>
        <v>51.799152</v>
      </c>
      <c r="BO83" s="54" t="s">
        <v>26</v>
      </c>
      <c r="BP83" s="54" t="str">
        <f t="shared" si="470"/>
        <v xml:space="preserve"> 19.298691</v>
      </c>
      <c r="BQ83" s="2" t="s">
        <v>181</v>
      </c>
      <c r="BR83" s="61">
        <f t="shared" si="471"/>
        <v>81</v>
      </c>
      <c r="BS83" s="57" t="s">
        <v>30</v>
      </c>
      <c r="BT83" s="61">
        <f t="shared" si="472"/>
        <v>81</v>
      </c>
      <c r="BU83" s="54" t="s">
        <v>31</v>
      </c>
      <c r="BV83" s="61"/>
      <c r="BW83" s="57"/>
      <c r="BX83" s="61"/>
      <c r="BY83" s="57"/>
      <c r="BZ83" s="58" t="str">
        <f t="shared" si="473"/>
        <v xml:space="preserve">//----------------------------------------------------------------------------------------------------------------------------------------------------------------------------
                //Markers for WYCZYN_81
                //marker for main page
                addMarker_w81_main({coords:{lat:51.799152, lng: 19.298691}, iconImage:'http://nieodlegla.pl/files/marker.svg', });
                function addMarker_w81_main(props) {var marker = new google.maps.Marker({ position:props.coords, map:map, }); if(props.iconImage){marker.setIcon(props.iconImage);}
                                                  google.maps.event.addListener(marker, "click", function() { document.querySelector('.bg-modal').style.display = 'block';         document.querySelector('#wyczyn81_content').style.display = 'block'; document.querySelector('#wyczyn81_content').style.position = 'fixed';});
                                                  };
                //Marker for pop-up
                addMarker_w81({coords:{lat:51.799152, lng: 19.298691}, iconImage:'http://nieodlegla.pl/files/pin.svg', });
                function addMarker_w81(props) {var marker = new google.maps.Marker({ position:props.coords, map:map_wyczyn81, }); if(props.iconImage){marker.setIcon(props.iconImage);}};
                //----------------------------------------------------------------------------------------------------------------------------------------------------------------------------
</v>
      </c>
      <c r="CA83" s="57" t="s">
        <v>33</v>
      </c>
      <c r="CB83" s="61">
        <f t="shared" si="474"/>
        <v>81</v>
      </c>
      <c r="CC83" s="57" t="s">
        <v>34</v>
      </c>
      <c r="CD83" s="61" t="str">
        <f t="shared" si="475"/>
        <v>81'</v>
      </c>
      <c r="CE83" s="57" t="s">
        <v>35</v>
      </c>
      <c r="CF83" s="58" t="str">
        <f t="shared" si="476"/>
        <v>var map_wyczyn81 = new google.maps.Map(document.getElementById('map_wyczyn81'), optionsFeatPopup);</v>
      </c>
      <c r="CG83" s="2" t="s">
        <v>32</v>
      </c>
      <c r="CH83" s="6">
        <f t="shared" si="477"/>
        <v>81</v>
      </c>
      <c r="CI83" s="2" t="s">
        <v>154</v>
      </c>
      <c r="CJ83" s="9" t="str">
        <f t="shared" si="478"/>
        <v xml:space="preserve">//----------------------------------------------------------------------------------------------------------------------------------------------------------------------------
                //Markers for WYCZYN_81                //Marker for pop-up
                addMarker_w81({coords:{lat:51.799152, lng: 19.298691}, iconImage:'http://nieodlegla.pl/files/pin.svg', });
                function addMarker_w81(props) {var marker = new google.maps.Marker({ position:props.coords, map:map_wyczyn81, }); if(props.iconImage){marker.setIcon(props.iconImage);}};
                //----------------------------------------------------------------------------------------------------------------------------------------------------------------------------
</v>
      </c>
      <c r="CK83" s="2" t="str">
        <f t="shared" si="398"/>
        <v>{
    *@*displayName*@*: *@*#wyczyn81*@*,
    *@*title*@*: *@*Pieszo wokół domu - obejdź swoją miejscowość dokoła szlakiem/szlakami*@*,
    *@*contestants*@*: ,
    *@*lat*@*: 51.799152,
    *@*lng*@*:  19.298691,
    *@*description*@*: *@*</v>
      </c>
      <c r="CL83" s="2" t="str">
        <f t="shared" si="399"/>
        <v>*@*,
    *@*author*@*: *@*Łukasz*@*
  },</v>
      </c>
      <c r="CM83" s="11" t="str">
        <f t="shared" si="400"/>
        <v>{
    *@*displayName*@*: *@*#wyczyn81*@*,
    *@*title*@*: *@*Pieszo wokół domu - obejdź swoją miejscowość dokoła szlakiem/szlakami*@*,
    *@*contestants*@*: ,
    *@*lat*@*: 51.799152,
    *@*lng*@*:  19.298691,
    *@*description*@*: *@*Część polskich miast posiada swoiste „obwodnice”, znakowane szlaki piesze poprowadzone dokoła nich i zataczające zamkniętą pętlę. Takim szlakiem jest np. 240-kilometrowa Warszawska Obwodnica Turystyczna (nazywana czasem "Krwawą Pętlą". Podobny szlak posiadają np Gliwice (138 km żółtych znaków), Kielce (59 km) lub Łódź (Szlak Okrężny Wokół Łodzi – 175 km). Gdy takiego szlaku nie masz - stwórz własny, na łącząc już istniejące! A potem wyrusz na niego i odkryj okolice Twojego własnego domu.
*@*,
    *@*author*@*: *@*Łukasz*@*
  },</v>
      </c>
    </row>
    <row r="84" spans="1:91" ht="54" customHeight="1" thickBot="1" x14ac:dyDescent="0.3">
      <c r="A84" s="34">
        <v>82</v>
      </c>
      <c r="B84" s="3" t="s">
        <v>292</v>
      </c>
      <c r="C84" s="3" t="s">
        <v>299</v>
      </c>
      <c r="D84" s="3" t="s">
        <v>300</v>
      </c>
      <c r="E84" s="3" t="s">
        <v>304</v>
      </c>
      <c r="G84" s="2" t="s">
        <v>422</v>
      </c>
      <c r="H84" s="2" t="s">
        <v>421</v>
      </c>
      <c r="I84" s="52" t="s">
        <v>7</v>
      </c>
      <c r="J84" s="53">
        <f t="shared" si="440"/>
        <v>82</v>
      </c>
      <c r="K84" s="54" t="s">
        <v>9</v>
      </c>
      <c r="L84" s="55">
        <f t="shared" si="441"/>
        <v>82</v>
      </c>
      <c r="M84" s="56" t="s">
        <v>10</v>
      </c>
      <c r="N84" s="53">
        <f t="shared" si="442"/>
        <v>82</v>
      </c>
      <c r="O84" s="54" t="s">
        <v>11</v>
      </c>
      <c r="P84" s="53" t="str">
        <f t="shared" si="443"/>
        <v>Odnajdź na Dolnym Śląsku bajkowy pałac niderlandzkiej królewny</v>
      </c>
      <c r="Q84" s="56" t="s">
        <v>48</v>
      </c>
      <c r="R84" s="54" t="s">
        <v>37</v>
      </c>
      <c r="S84" s="55">
        <f t="shared" si="444"/>
        <v>82</v>
      </c>
      <c r="T84" s="56" t="s">
        <v>38</v>
      </c>
      <c r="U84" s="53">
        <f t="shared" si="445"/>
        <v>82</v>
      </c>
      <c r="V84" s="54" t="s">
        <v>12</v>
      </c>
      <c r="W84" s="53">
        <f t="shared" si="446"/>
        <v>82</v>
      </c>
      <c r="X84" s="54" t="s">
        <v>13</v>
      </c>
      <c r="Y84" s="53" t="str">
        <f t="shared" si="447"/>
        <v>Odnajdź na Dolnym Śląsku bajkowy pałac niderlandzkiej królewny</v>
      </c>
      <c r="Z84" s="54" t="s">
        <v>49</v>
      </c>
      <c r="AA84" s="53" t="str">
        <f t="shared" si="448"/>
        <v>U podnóża Sudetów w niewielkim Kamieńcu Ząbkowickim stoi  prawdziwa perła architektoniczna. To neogotycki pałac Marianny Orańskiej, córki króla Niderlandów. Zwiedź tą  wspaniałą budowlę, dowiedz się ile ton złota kosztowała jego budowa oraz dlaczego jego właścicielka nie mogła w nim zamieszkać.</v>
      </c>
      <c r="AB84" s="54" t="s">
        <v>14</v>
      </c>
      <c r="AC84" s="53">
        <f t="shared" si="449"/>
        <v>82</v>
      </c>
      <c r="AD84" s="54" t="s">
        <v>308</v>
      </c>
      <c r="AE84" s="53">
        <f t="shared" si="450"/>
        <v>82</v>
      </c>
      <c r="AF84" s="54" t="s">
        <v>15</v>
      </c>
      <c r="AG84" s="53">
        <f t="shared" si="451"/>
        <v>82</v>
      </c>
      <c r="AH84" s="57" t="s">
        <v>8</v>
      </c>
      <c r="AI84" s="74" t="str">
        <f t="shared" si="452"/>
        <v>&lt;!---WYCZYN_82_main--&gt;                    
                    &lt;div class=*@*feat-box*@* id=*@*wyczyn82*@* &gt;
                        &lt;p class=*@*feat-number*@*&gt;#wyczyn82&lt;/p&gt;
                        &lt;h3 class=*@*feat-title*@*&gt;Odnajdź na Dolnym Śląsku bajkowy pałac niderlandzkiej królewny&lt;/h3&gt;
                        &lt;p class=*@*feat-counter*@*&gt; 0 osób wzięło udział&lt;/p&gt;
                    &lt;/div&gt;
    &lt;!--feat pop-up code-----WYCZYN_82_---------------------------------------------------------------------------------&gt;
                    &lt;div class=*@*feat-content*@* id=*@*wyczyn82_content*@*&gt;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class=*@*feat-number*@*&gt;#wyczyn82&lt;/p&gt;
                                &lt;h2 class=*@*feat-title*@*&gt;Odnajdź na Dolnym Śląsku bajkowy pałac niderlandzkiej królewny&lt;/h2&gt;
                                &lt;p class=*@*feat-counter*@*&gt; 0 osób wzięło udział&lt;/p&gt;
                                &lt;p class=*@*feat-description*@*&gt;U podnóża Sudetów w niewielkim Kamieńcu Ząbkowickim stoi  prawdziwa perła architektoniczna. To neogotycki pałac Marianny Orańskiej, córki króla Niderlandów. Zwiedź tą  wspaniałą budowlę, dowiedz się ile ton złota kosztowała jego budowa oraz dlaczego jego właścicielka nie mogła w nim zamieszkać.&lt;/p&gt;
                            &lt;/div&gt;
                            &lt;div class=*@*feat-map-block*@*&gt;
                                &lt;div id=*@*map_wyczyn82*@*&gt;&lt;/div&gt;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WYCZYN_82_main--&gt;</v>
      </c>
      <c r="AJ84" s="58" t="str">
        <f t="shared" si="453"/>
        <v xml:space="preserve">                    
    &lt;!--feat pop-up code-----WYCZYN_82_---------------------------------------------------------------------------------&gt;
                    &lt;div class=*@*feat-content*@* id=*@*wyczyn82_content*@*&gt;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class=*@*feat-number*@*&gt;#wyczyn82&lt;/p&gt;
                                &lt;h2 class=*@*feat-title*@*&gt;Odnajdź na Dolnym Śląsku bajkowy pałac niderlandzkiej królewny&lt;/h2&gt;
                                &lt;p class=*@*feat-counter*@*&gt; 0 osób wzięło udział&lt;/p&gt;
                                &lt;p class=*@*feat-description*@*&gt;U podnóża Sudetów w niewielkim Kamieńcu Ząbkowickim stoi  prawdziwa perła architektoniczna. To neogotycki pałac Marianny Orańskiej, córki króla Niderlandów. Zwiedź tą  wspaniałą budowlę, dowiedz się ile ton złota kosztowała jego budowa oraz dlaczego jego właścicielka nie mogła w nim zamieszkać.&lt;/p&gt;
                            &lt;/div&gt;
                            &lt;div class=*@*feat-map-block*@*&gt;
                                &lt;div id=*@*map_wyczyn82*@*&gt;&lt;/div&gt;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WYCZYN_82_main--&gt;</v>
      </c>
      <c r="AK84" s="59" t="str">
        <f t="shared" si="454"/>
        <v>#wyczyn82_content,</v>
      </c>
      <c r="AL84" s="59" t="str">
        <f t="shared" si="455"/>
        <v>#map_wyczyn82,</v>
      </c>
      <c r="AM84" s="54" t="s">
        <v>17</v>
      </c>
      <c r="AN84" s="53" t="str">
        <f t="shared" si="456"/>
        <v>82'</v>
      </c>
      <c r="AO84" s="60" t="s">
        <v>18</v>
      </c>
      <c r="AP84" s="53">
        <f t="shared" si="457"/>
        <v>82</v>
      </c>
      <c r="AQ84" s="54" t="s">
        <v>19</v>
      </c>
      <c r="AR84" s="53">
        <f t="shared" si="458"/>
        <v>82</v>
      </c>
      <c r="AS84" s="54" t="s">
        <v>20</v>
      </c>
      <c r="AT84" s="53">
        <f t="shared" si="459"/>
        <v>82</v>
      </c>
      <c r="AU84" s="54" t="s">
        <v>21</v>
      </c>
      <c r="AV84" s="58" t="str">
        <f t="shared" si="460"/>
        <v xml:space="preserve">    $('#wyczyn82').click(function() {
        document.querySelector('.bg-modal').style.display = 'block';
        document.querySelector('#wyczyn82_content').style.display = 'block';
        document.querySelector('#wyczyn82_content').style.position = 'fixed';
    });
    /*Closing the pop-up with feat-description*/
        $('.popup-close-arrow').click(function() {
        document.querySelector('.bg-modal').style.display = 'none';
        document.querySelector('#wyczyn82_content').style.display = 'none';
    });</v>
      </c>
      <c r="AW84" s="54" t="s">
        <v>32</v>
      </c>
      <c r="AX84" s="61">
        <f t="shared" si="461"/>
        <v>82</v>
      </c>
      <c r="AY84" s="54" t="s">
        <v>24</v>
      </c>
      <c r="AZ84" s="61">
        <f t="shared" si="462"/>
        <v>82</v>
      </c>
      <c r="BA84" s="57" t="s">
        <v>25</v>
      </c>
      <c r="BB84" s="61" t="str">
        <f t="shared" si="463"/>
        <v>50.5241</v>
      </c>
      <c r="BC84" s="57" t="s">
        <v>26</v>
      </c>
      <c r="BD84" s="61" t="str">
        <f t="shared" si="464"/>
        <v xml:space="preserve"> 16.8745</v>
      </c>
      <c r="BE84" s="2" t="s">
        <v>182</v>
      </c>
      <c r="BF84" s="61">
        <f t="shared" si="465"/>
        <v>82</v>
      </c>
      <c r="BG84" s="54" t="s">
        <v>27</v>
      </c>
      <c r="BH84" s="61">
        <f t="shared" si="466"/>
        <v>82</v>
      </c>
      <c r="BI84" s="57" t="s">
        <v>28</v>
      </c>
      <c r="BJ84" s="61">
        <f t="shared" si="467"/>
        <v>82</v>
      </c>
      <c r="BK84" s="54" t="s">
        <v>29</v>
      </c>
      <c r="BL84" s="61">
        <f t="shared" si="468"/>
        <v>82</v>
      </c>
      <c r="BM84" s="54" t="s">
        <v>50</v>
      </c>
      <c r="BN84" s="54" t="str">
        <f t="shared" si="469"/>
        <v>50.5241</v>
      </c>
      <c r="BO84" s="54" t="s">
        <v>26</v>
      </c>
      <c r="BP84" s="54" t="str">
        <f t="shared" si="470"/>
        <v xml:space="preserve"> 16.8745</v>
      </c>
      <c r="BQ84" s="2" t="s">
        <v>181</v>
      </c>
      <c r="BR84" s="61">
        <f t="shared" si="471"/>
        <v>82</v>
      </c>
      <c r="BS84" s="57" t="s">
        <v>30</v>
      </c>
      <c r="BT84" s="61">
        <f t="shared" si="472"/>
        <v>82</v>
      </c>
      <c r="BU84" s="54" t="s">
        <v>31</v>
      </c>
      <c r="BV84" s="61"/>
      <c r="BW84" s="57"/>
      <c r="BX84" s="61"/>
      <c r="BY84" s="57"/>
      <c r="BZ84" s="58" t="str">
        <f t="shared" si="473"/>
        <v xml:space="preserve">//----------------------------------------------------------------------------------------------------------------------------------------------------------------------------
                //Markers for WYCZYN_82
                //marker for main page
                addMarker_w82_main({coords:{lat:50.5241, lng: 16.8745}, iconImage:'http://nieodlegla.pl/files/marker.svg', });
                function addMarker_w82_main(props) {var marker = new google.maps.Marker({ position:props.coords, map:map, }); if(props.iconImage){marker.setIcon(props.iconImage);}
                                                  google.maps.event.addListener(marker, "click", function() { document.querySelector('.bg-modal').style.display = 'block';         document.querySelector('#wyczyn82_content').style.display = 'block'; document.querySelector('#wyczyn82_content').style.position = 'fixed';});
                                                  };
                //Marker for pop-up
                addMarker_w82({coords:{lat:50.5241, lng: 16.8745}, iconImage:'http://nieodlegla.pl/files/pin.svg', });
                function addMarker_w82(props) {var marker = new google.maps.Marker({ position:props.coords, map:map_wyczyn82, }); if(props.iconImage){marker.setIcon(props.iconImage);}};
                //----------------------------------------------------------------------------------------------------------------------------------------------------------------------------
</v>
      </c>
      <c r="CA84" s="57" t="s">
        <v>33</v>
      </c>
      <c r="CB84" s="61">
        <f t="shared" si="474"/>
        <v>82</v>
      </c>
      <c r="CC84" s="57" t="s">
        <v>34</v>
      </c>
      <c r="CD84" s="61" t="str">
        <f t="shared" si="475"/>
        <v>82'</v>
      </c>
      <c r="CE84" s="57" t="s">
        <v>35</v>
      </c>
      <c r="CF84" s="58" t="str">
        <f t="shared" si="476"/>
        <v>var map_wyczyn82 = new google.maps.Map(document.getElementById('map_wyczyn82'), optionsFeatPopup);</v>
      </c>
      <c r="CG84" s="2" t="s">
        <v>32</v>
      </c>
      <c r="CH84" s="6">
        <f t="shared" si="477"/>
        <v>82</v>
      </c>
      <c r="CI84" s="2" t="s">
        <v>154</v>
      </c>
      <c r="CJ84" s="9" t="str">
        <f t="shared" si="478"/>
        <v xml:space="preserve">//----------------------------------------------------------------------------------------------------------------------------------------------------------------------------
                //Markers for WYCZYN_82                //Marker for pop-up
                addMarker_w82({coords:{lat:50.5241, lng: 16.8745}, iconImage:'http://nieodlegla.pl/files/pin.svg', });
                function addMarker_w82(props) {var marker = new google.maps.Marker({ position:props.coords, map:map_wyczyn82, }); if(props.iconImage){marker.setIcon(props.iconImage);}};
                //----------------------------------------------------------------------------------------------------------------------------------------------------------------------------
</v>
      </c>
      <c r="CK84" s="2" t="str">
        <f t="shared" si="398"/>
        <v>{
    *@*displayName*@*: *@*#wyczyn82*@*,
    *@*title*@*: *@*Odnajdź na Dolnym Śląsku bajkowy pałac niderlandzkiej królewny*@*,
    *@*contestants*@*: ,
    *@*lat*@*: 50.5241,
    *@*lng*@*:  16.8745,
    *@*description*@*: *@*</v>
      </c>
      <c r="CL84" s="2" t="str">
        <f t="shared" si="399"/>
        <v>*@*,
    *@*author*@*: *@*Ola Wodzicka*@*
  },</v>
      </c>
      <c r="CM84" s="11" t="str">
        <f t="shared" si="400"/>
        <v>{
    *@*displayName*@*: *@*#wyczyn82*@*,
    *@*title*@*: *@*Odnajdź na Dolnym Śląsku bajkowy pałac niderlandzkiej królewny*@*,
    *@*contestants*@*: ,
    *@*lat*@*: 50.5241,
    *@*lng*@*:  16.8745,
    *@*description*@*: *@*U podnóża Sudetów w niewielkim Kamieńcu Ząbkowickim stoi  prawdziwa perła architektoniczna. To neogotycki pałac Marianny Orańskiej, córki króla Niderlandów. Zwiedź tą  wspaniałą budowlę, dowiedz się ile ton złota kosztowała jego budowa oraz dlaczego jego właścicielka nie mogła w nim zamieszkać.*@*,
    *@*author*@*: *@*Ola Wodzicka*@*
  },</v>
      </c>
    </row>
    <row r="85" spans="1:91" ht="54" customHeight="1" thickBot="1" x14ac:dyDescent="0.3">
      <c r="A85" s="34">
        <v>83</v>
      </c>
      <c r="E85" s="2" t="s">
        <v>305</v>
      </c>
      <c r="G85" s="2" t="s">
        <v>424</v>
      </c>
      <c r="H85" s="2" t="s">
        <v>423</v>
      </c>
      <c r="I85" s="52" t="s">
        <v>7</v>
      </c>
      <c r="J85" s="53">
        <f t="shared" si="440"/>
        <v>83</v>
      </c>
      <c r="K85" s="54" t="s">
        <v>9</v>
      </c>
      <c r="L85" s="55">
        <f t="shared" si="441"/>
        <v>83</v>
      </c>
      <c r="M85" s="56" t="s">
        <v>10</v>
      </c>
      <c r="N85" s="53">
        <f t="shared" si="442"/>
        <v>83</v>
      </c>
      <c r="O85" s="54" t="s">
        <v>11</v>
      </c>
      <c r="P85" s="53" t="str">
        <f t="shared" si="443"/>
        <v>Znajdź w swojej okolicy obiekt architektoniczny wybudowany w XXI wieku nawiązujący do budowli starożytnych bądź średniowiecznych</v>
      </c>
      <c r="Q85" s="56" t="s">
        <v>48</v>
      </c>
      <c r="R85" s="54" t="s">
        <v>37</v>
      </c>
      <c r="S85" s="55">
        <f t="shared" si="444"/>
        <v>83</v>
      </c>
      <c r="T85" s="56" t="s">
        <v>38</v>
      </c>
      <c r="U85" s="53">
        <f t="shared" si="445"/>
        <v>83</v>
      </c>
      <c r="V85" s="54" t="s">
        <v>12</v>
      </c>
      <c r="W85" s="53">
        <f t="shared" si="446"/>
        <v>83</v>
      </c>
      <c r="X85" s="54" t="s">
        <v>13</v>
      </c>
      <c r="Y85" s="53" t="str">
        <f t="shared" si="447"/>
        <v>Znajdź w swojej okolicy obiekt architektoniczny wybudowany w XXI wieku nawiązujący do budowli starożytnych bądź średniowiecznych</v>
      </c>
      <c r="Z85" s="54" t="s">
        <v>49</v>
      </c>
      <c r="AA85" s="53" t="str">
        <f t="shared" si="448"/>
        <v>Polska fantazja architektoniczna przyjmuje niekiedy realne kształty. Owa realność zdumiewa, przestrasza lub bawi. Znajdź w swojej okolicy obiekt zbudowany w obecnym stuleciu,który udolnie lub nieudolnie probuje nawiązać do kunsztu budowlanego średniowiecza bądź starożytności.</v>
      </c>
      <c r="AB85" s="54" t="s">
        <v>14</v>
      </c>
      <c r="AC85" s="53">
        <f t="shared" si="449"/>
        <v>83</v>
      </c>
      <c r="AD85" s="54" t="s">
        <v>308</v>
      </c>
      <c r="AE85" s="53">
        <f t="shared" si="450"/>
        <v>83</v>
      </c>
      <c r="AF85" s="54" t="s">
        <v>15</v>
      </c>
      <c r="AG85" s="53">
        <f t="shared" si="451"/>
        <v>83</v>
      </c>
      <c r="AH85" s="57" t="s">
        <v>8</v>
      </c>
      <c r="AI85" s="74" t="str">
        <f t="shared" si="452"/>
        <v>&lt;!---WYCZYN_83_main--&gt;                    
                    &lt;div class=*@*feat-box*@* id=*@*wyczyn83*@* &gt;
                        &lt;p class=*@*feat-number*@*&gt;#wyczyn83&lt;/p&gt;
                        &lt;h3 class=*@*feat-title*@*&gt;Znajdź w swojej okolicy obiekt architektoniczny wybudowany w XXI wieku nawiązujący do budowli starożytnych bądź średniowiecznych&lt;/h3&gt;
                        &lt;p class=*@*feat-counter*@*&gt; 0 osób wzięło udział&lt;/p&gt;
                    &lt;/div&gt;
    &lt;!--feat pop-up code-----WYCZYN_83_---------------------------------------------------------------------------------&gt;
                    &lt;div class=*@*feat-content*@* id=*@*wyczyn83_content*@*&gt;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class=*@*feat-number*@*&gt;#wyczyn83&lt;/p&gt;
                                &lt;h2 class=*@*feat-title*@*&gt;Znajdź w swojej okolicy obiekt architektoniczny wybudowany w XXI wieku nawiązujący do budowli starożytnych bądź średniowiecznych&lt;/h2&gt;
                                &lt;p class=*@*feat-counter*@*&gt; 0 osób wzięło udział&lt;/p&gt;
                                &lt;p class=*@*feat-description*@*&gt;Polska fantazja architektoniczna przyjmuje niekiedy realne kształty. Owa realność zdumiewa, przestrasza lub bawi. Znajdź w swojej okolicy obiekt zbudowany w obecnym stuleciu,który udolnie lub nieudolnie probuje nawiązać do kunsztu budowlanego średniowiecza bądź starożytności.&lt;/p&gt;
                            &lt;/div&gt;
                            &lt;div class=*@*feat-map-block*@*&gt;
                                &lt;div id=*@*map_wyczyn83*@*&gt;&lt;/div&gt;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WYCZYN_83_main--&gt;</v>
      </c>
      <c r="AJ85" s="58" t="str">
        <f t="shared" si="453"/>
        <v xml:space="preserve">                    
    &lt;!--feat pop-up code-----WYCZYN_83_---------------------------------------------------------------------------------&gt;
                    &lt;div class=*@*feat-content*@* id=*@*wyczyn83_content*@*&gt;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class=*@*feat-number*@*&gt;#wyczyn83&lt;/p&gt;
                                &lt;h2 class=*@*feat-title*@*&gt;Znajdź w swojej okolicy obiekt architektoniczny wybudowany w XXI wieku nawiązujący do budowli starożytnych bądź średniowiecznych&lt;/h2&gt;
                                &lt;p class=*@*feat-counter*@*&gt; 0 osób wzięło udział&lt;/p&gt;
                                &lt;p class=*@*feat-description*@*&gt;Polska fantazja architektoniczna przyjmuje niekiedy realne kształty. Owa realność zdumiewa, przestrasza lub bawi. Znajdź w swojej okolicy obiekt zbudowany w obecnym stuleciu,który udolnie lub nieudolnie probuje nawiązać do kunsztu budowlanego średniowiecza bądź starożytności.&lt;/p&gt;
                            &lt;/div&gt;
                            &lt;div class=*@*feat-map-block*@*&gt;
                                &lt;div id=*@*map_wyczyn83*@*&gt;&lt;/div&gt;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WYCZYN_83_main--&gt;</v>
      </c>
      <c r="AK85" s="59" t="str">
        <f t="shared" si="454"/>
        <v>#wyczyn83_content,</v>
      </c>
      <c r="AL85" s="59" t="str">
        <f t="shared" si="455"/>
        <v>#map_wyczyn83,</v>
      </c>
      <c r="AM85" s="54" t="s">
        <v>17</v>
      </c>
      <c r="AN85" s="53" t="str">
        <f t="shared" si="456"/>
        <v>83'</v>
      </c>
      <c r="AO85" s="60" t="s">
        <v>18</v>
      </c>
      <c r="AP85" s="53">
        <f t="shared" si="457"/>
        <v>83</v>
      </c>
      <c r="AQ85" s="54" t="s">
        <v>19</v>
      </c>
      <c r="AR85" s="53">
        <f t="shared" si="458"/>
        <v>83</v>
      </c>
      <c r="AS85" s="54" t="s">
        <v>20</v>
      </c>
      <c r="AT85" s="53">
        <f t="shared" si="459"/>
        <v>83</v>
      </c>
      <c r="AU85" s="54" t="s">
        <v>21</v>
      </c>
      <c r="AV85" s="58" t="str">
        <f t="shared" si="460"/>
        <v xml:space="preserve">    $('#wyczyn83').click(function() {
        document.querySelector('.bg-modal').style.display = 'block';
        document.querySelector('#wyczyn83_content').style.display = 'block';
        document.querySelector('#wyczyn83_content').style.position = 'fixed';
    });
    /*Closing the pop-up with feat-description*/
        $('.popup-close-arrow').click(function() {
        document.querySelector('.bg-modal').style.display = 'none';
        document.querySelector('#wyczyn83_content').style.display = 'none';
    });</v>
      </c>
      <c r="AW85" s="54" t="s">
        <v>32</v>
      </c>
      <c r="AX85" s="61">
        <f t="shared" si="461"/>
        <v>83</v>
      </c>
      <c r="AY85" s="54" t="s">
        <v>24</v>
      </c>
      <c r="AZ85" s="61">
        <f t="shared" si="462"/>
        <v>83</v>
      </c>
      <c r="BA85" s="57" t="s">
        <v>25</v>
      </c>
      <c r="BB85" s="61">
        <f t="shared" si="463"/>
        <v>0</v>
      </c>
      <c r="BC85" s="57" t="s">
        <v>26</v>
      </c>
      <c r="BD85" s="61">
        <f t="shared" si="464"/>
        <v>0</v>
      </c>
      <c r="BE85" s="2" t="s">
        <v>182</v>
      </c>
      <c r="BF85" s="61">
        <f t="shared" si="465"/>
        <v>83</v>
      </c>
      <c r="BG85" s="54" t="s">
        <v>27</v>
      </c>
      <c r="BH85" s="61">
        <f t="shared" si="466"/>
        <v>83</v>
      </c>
      <c r="BI85" s="57" t="s">
        <v>28</v>
      </c>
      <c r="BJ85" s="61">
        <f t="shared" si="467"/>
        <v>83</v>
      </c>
      <c r="BK85" s="54" t="s">
        <v>29</v>
      </c>
      <c r="BL85" s="61">
        <f t="shared" si="468"/>
        <v>83</v>
      </c>
      <c r="BM85" s="54" t="s">
        <v>50</v>
      </c>
      <c r="BN85" s="54">
        <f t="shared" si="469"/>
        <v>0</v>
      </c>
      <c r="BO85" s="54" t="s">
        <v>26</v>
      </c>
      <c r="BP85" s="54">
        <f t="shared" si="470"/>
        <v>0</v>
      </c>
      <c r="BQ85" s="2" t="s">
        <v>181</v>
      </c>
      <c r="BR85" s="61">
        <f t="shared" si="471"/>
        <v>83</v>
      </c>
      <c r="BS85" s="57" t="s">
        <v>30</v>
      </c>
      <c r="BT85" s="61">
        <f t="shared" si="472"/>
        <v>83</v>
      </c>
      <c r="BU85" s="54" t="s">
        <v>31</v>
      </c>
      <c r="BV85" s="61"/>
      <c r="BW85" s="57"/>
      <c r="BX85" s="61"/>
      <c r="BY85" s="57"/>
      <c r="BZ85" s="58" t="str">
        <f t="shared" si="473"/>
        <v xml:space="preserve">//----------------------------------------------------------------------------------------------------------------------------------------------------------------------------
                //Markers for WYCZYN_83
                //marker for main page
                addMarker_w83_main({coords:{lat:0, lng:0}, iconImage:'http://nieodlegla.pl/files/marker.svg', });
                function addMarker_w83_main(props) {var marker = new google.maps.Marker({ position:props.coords, map:map, }); if(props.iconImage){marker.setIcon(props.iconImage);}
                                                  google.maps.event.addListener(marker, "click", function() { document.querySelector('.bg-modal').style.display = 'block';         document.querySelector('#wyczyn83_content').style.display = 'block'; document.querySelector('#wyczyn83_content').style.position = 'fixed';});
                                                  };
                //Marker for pop-up
                addMarker_w83({coords:{lat:0, lng:0}, iconImage:'http://nieodlegla.pl/files/pin.svg', });
                function addMarker_w83(props) {var marker = new google.maps.Marker({ position:props.coords, map:map_wyczyn83, }); if(props.iconImage){marker.setIcon(props.iconImage);}};
                //----------------------------------------------------------------------------------------------------------------------------------------------------------------------------
</v>
      </c>
      <c r="CA85" s="57" t="s">
        <v>33</v>
      </c>
      <c r="CB85" s="61">
        <f t="shared" si="474"/>
        <v>83</v>
      </c>
      <c r="CC85" s="57" t="s">
        <v>34</v>
      </c>
      <c r="CD85" s="61" t="str">
        <f t="shared" si="475"/>
        <v>83'</v>
      </c>
      <c r="CE85" s="57" t="s">
        <v>35</v>
      </c>
      <c r="CF85" s="58" t="str">
        <f t="shared" si="476"/>
        <v>var map_wyczyn83 = new google.maps.Map(document.getElementById('map_wyczyn83'), optionsFeatPopup);</v>
      </c>
      <c r="CG85" s="2" t="s">
        <v>32</v>
      </c>
      <c r="CH85" s="6">
        <f t="shared" si="477"/>
        <v>83</v>
      </c>
      <c r="CI85" s="2" t="s">
        <v>154</v>
      </c>
      <c r="CJ85" s="9" t="str">
        <f t="shared" si="478"/>
        <v xml:space="preserve">//----------------------------------------------------------------------------------------------------------------------------------------------------------------------------
                //Markers for WYCZYN_83                //Marker for pop-up
                addMarker_w83({coords:{lat:0, lng:0}, iconImage:'http://nieodlegla.pl/files/pin.svg', });
                function addMarker_w83(props) {var marker = new google.maps.Marker({ position:props.coords, map:map_wyczyn83, }); if(props.iconImage){marker.setIcon(props.iconImage);}};
                //----------------------------------------------------------------------------------------------------------------------------------------------------------------------------
</v>
      </c>
      <c r="CK85" s="2" t="str">
        <f t="shared" si="398"/>
        <v>{
    *@*displayName*@*: *@*#wyczyn83*@*,
    *@*title*@*: *@*Znajdź w swojej okolicy obiekt architektoniczny wybudowany w XXI wieku nawiązujący do budowli starożytnych bądź średniowiecznych*@*,
    *@*contestants*@*: ,
    *@*lat*@*: ,
    *@*lng*@*: ,
    *@*description*@*: *@*</v>
      </c>
      <c r="CL85" s="2" t="str">
        <f t="shared" si="399"/>
        <v>*@*,
    *@*author*@*: *@*Sławek*@*
  },</v>
      </c>
      <c r="CM85" s="11" t="str">
        <f t="shared" si="400"/>
        <v>{
    *@*displayName*@*: *@*#wyczyn83*@*,
    *@*title*@*: *@*Znajdź w swojej okolicy obiekt architektoniczny wybudowany w XXI wieku nawiązujący do budowli starożytnych bądź średniowiecznych*@*,
    *@*contestants*@*: ,
    *@*lat*@*: ,
    *@*lng*@*: ,
    *@*description*@*: *@*Polska fantazja architektoniczna przyjmuje niekiedy realne kształty. Owa realność zdumiewa, przestrasza lub bawi. Znajdź w swojej okolicy obiekt zbudowany w obecnym stuleciu,który udolnie lub nieudolnie probuje nawiązać do kunsztu budowlanego średniowiecza bądź starożytności.*@*,
    *@*author*@*: *@*Sławek*@*
  },</v>
      </c>
    </row>
    <row r="86" spans="1:91" ht="54" customHeight="1" thickBot="1" x14ac:dyDescent="0.3">
      <c r="A86" s="34">
        <v>84</v>
      </c>
      <c r="B86" s="3" t="s">
        <v>293</v>
      </c>
      <c r="C86" s="3" t="s">
        <v>301</v>
      </c>
      <c r="D86" s="3" t="s">
        <v>302</v>
      </c>
      <c r="E86" s="3" t="s">
        <v>306</v>
      </c>
      <c r="G86" s="2" t="s">
        <v>425</v>
      </c>
      <c r="H86" s="2" t="s">
        <v>421</v>
      </c>
      <c r="I86" s="52" t="s">
        <v>7</v>
      </c>
      <c r="J86" s="53">
        <f t="shared" si="440"/>
        <v>84</v>
      </c>
      <c r="K86" s="54" t="s">
        <v>9</v>
      </c>
      <c r="L86" s="55">
        <f t="shared" si="441"/>
        <v>84</v>
      </c>
      <c r="M86" s="56" t="s">
        <v>10</v>
      </c>
      <c r="N86" s="53">
        <f t="shared" si="442"/>
        <v>84</v>
      </c>
      <c r="O86" s="54" t="s">
        <v>11</v>
      </c>
      <c r="P86" s="53" t="str">
        <f t="shared" si="443"/>
        <v>Odwiedź polskie Carcassonne na granicy dwóch województw</v>
      </c>
      <c r="Q86" s="56" t="s">
        <v>48</v>
      </c>
      <c r="R86" s="54" t="s">
        <v>37</v>
      </c>
      <c r="S86" s="55">
        <f t="shared" si="444"/>
        <v>84</v>
      </c>
      <c r="T86" s="56" t="s">
        <v>38</v>
      </c>
      <c r="U86" s="53">
        <f t="shared" si="445"/>
        <v>84</v>
      </c>
      <c r="V86" s="54" t="s">
        <v>12</v>
      </c>
      <c r="W86" s="53">
        <f t="shared" si="446"/>
        <v>84</v>
      </c>
      <c r="X86" s="54" t="s">
        <v>13</v>
      </c>
      <c r="Y86" s="53" t="str">
        <f t="shared" si="447"/>
        <v>Odwiedź polskie Carcassonne na granicy dwóch województw</v>
      </c>
      <c r="Z86" s="54" t="s">
        <v>49</v>
      </c>
      <c r="AA86" s="53" t="str">
        <f t="shared" si="448"/>
        <v>ybierz się się do położonego na granicy Dolnego Śląska i Opolszczyzny urokliwego miasteczka otoczonego znakomicie zachowanym pierścieniem XIV-wiecznych murów obronnych. Przejdź ścieżkę widokową Bramy Nyskiej i zwiedź Muzeum Gazownictwa a na koniec odwiedź Dom Kata.</v>
      </c>
      <c r="AB86" s="54" t="s">
        <v>14</v>
      </c>
      <c r="AC86" s="53">
        <f t="shared" si="449"/>
        <v>84</v>
      </c>
      <c r="AD86" s="54" t="s">
        <v>308</v>
      </c>
      <c r="AE86" s="53">
        <f t="shared" si="450"/>
        <v>84</v>
      </c>
      <c r="AF86" s="54" t="s">
        <v>15</v>
      </c>
      <c r="AG86" s="53">
        <f t="shared" si="451"/>
        <v>84</v>
      </c>
      <c r="AH86" s="57" t="s">
        <v>8</v>
      </c>
      <c r="AI86" s="77" t="str">
        <f t="shared" si="452"/>
        <v>&lt;!---WYCZYN_84_main--&gt;                    
                    &lt;div class=*@*feat-box*@* id=*@*wyczyn84*@* &gt;
                        &lt;p class=*@*feat-number*@*&gt;#wyczyn84&lt;/p&gt;
                        &lt;h3 class=*@*feat-title*@*&gt;Odwiedź polskie Carcassonne na granicy dwóch województw&lt;/h3&gt;
                        &lt;p class=*@*feat-counter*@*&gt; 0 osób wzięło udział&lt;/p&gt;
                    &lt;/div&gt;
    &lt;!--feat pop-up code-----WYCZYN_84_---------------------------------------------------------------------------------&gt;
                    &lt;div class=*@*feat-content*@* id=*@*wyczyn84_content*@*&gt;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class=*@*feat-number*@*&gt;#wyczyn84&lt;/p&gt;
                                &lt;h2 class=*@*feat-title*@*&gt;Odwiedź polskie Carcassonne na granicy dwóch województw&lt;/h2&gt;
                                &lt;p class=*@*feat-counter*@*&gt; 0 osób wzięło udział&lt;/p&gt;
                                &lt;p class=*@*feat-description*@*&gt;ybierz się się do położonego na granicy Dolnego Śląska i Opolszczyzny urokliwego miasteczka otoczonego znakomicie zachowanym pierścieniem XIV-wiecznych murów obronnych. Przejdź ścieżkę widokową Bramy Nyskiej i zwiedź Muzeum Gazownictwa a na koniec odwiedź Dom Kata.&lt;/p&gt;
                            &lt;/div&gt;
                            &lt;div class=*@*feat-map-block*@*&gt;
                                &lt;div id=*@*map_wyczyn84*@*&gt;&lt;/div&gt;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WYCZYN_84_main--&gt;</v>
      </c>
      <c r="AJ86" s="58" t="str">
        <f t="shared" si="453"/>
        <v xml:space="preserve">                    
    &lt;!--feat pop-up code-----WYCZYN_84_---------------------------------------------------------------------------------&gt;
                    &lt;div class=*@*feat-content*@* id=*@*wyczyn84_content*@*&gt;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class=*@*feat-number*@*&gt;#wyczyn84&lt;/p&gt;
                                &lt;h2 class=*@*feat-title*@*&gt;Odwiedź polskie Carcassonne na granicy dwóch województw&lt;/h2&gt;
                                &lt;p class=*@*feat-counter*@*&gt; 0 osób wzięło udział&lt;/p&gt;
                                &lt;p class=*@*feat-description*@*&gt;ybierz się się do położonego na granicy Dolnego Śląska i Opolszczyzny urokliwego miasteczka otoczonego znakomicie zachowanym pierścieniem XIV-wiecznych murów obronnych. Przejdź ścieżkę widokową Bramy Nyskiej i zwiedź Muzeum Gazownictwa a na koniec odwiedź Dom Kata.&lt;/p&gt;
                            &lt;/div&gt;
                            &lt;div class=*@*feat-map-block*@*&gt;
                                &lt;div id=*@*map_wyczyn84*@*&gt;&lt;/div&gt;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WYCZYN_84_main--&gt;</v>
      </c>
      <c r="AK86" s="59" t="str">
        <f t="shared" si="454"/>
        <v>#wyczyn84_content,</v>
      </c>
      <c r="AL86" s="59" t="str">
        <f t="shared" si="455"/>
        <v>#map_wyczyn84,</v>
      </c>
      <c r="AM86" s="54" t="s">
        <v>17</v>
      </c>
      <c r="AN86" s="53" t="str">
        <f t="shared" si="456"/>
        <v>84'</v>
      </c>
      <c r="AO86" s="60" t="s">
        <v>18</v>
      </c>
      <c r="AP86" s="53">
        <f t="shared" si="457"/>
        <v>84</v>
      </c>
      <c r="AQ86" s="54" t="s">
        <v>19</v>
      </c>
      <c r="AR86" s="53">
        <f t="shared" si="458"/>
        <v>84</v>
      </c>
      <c r="AS86" s="54" t="s">
        <v>20</v>
      </c>
      <c r="AT86" s="53">
        <f t="shared" si="459"/>
        <v>84</v>
      </c>
      <c r="AU86" s="54" t="s">
        <v>21</v>
      </c>
      <c r="AV86" s="58" t="str">
        <f t="shared" si="460"/>
        <v xml:space="preserve">    $('#wyczyn84').click(function() {
        document.querySelector('.bg-modal').style.display = 'block';
        document.querySelector('#wyczyn84_content').style.display = 'block';
        document.querySelector('#wyczyn84_content').style.position = 'fixed';
    });
    /*Closing the pop-up with feat-description*/
        $('.popup-close-arrow').click(function() {
        document.querySelector('.bg-modal').style.display = 'none';
        document.querySelector('#wyczyn84_content').style.display = 'none';
    });</v>
      </c>
      <c r="AW86" s="54" t="s">
        <v>32</v>
      </c>
      <c r="AX86" s="61">
        <f t="shared" si="461"/>
        <v>84</v>
      </c>
      <c r="AY86" s="54" t="s">
        <v>24</v>
      </c>
      <c r="AZ86" s="61">
        <f t="shared" si="462"/>
        <v>84</v>
      </c>
      <c r="BA86" s="57" t="s">
        <v>25</v>
      </c>
      <c r="BB86" s="61" t="str">
        <f t="shared" si="463"/>
        <v>50.4638</v>
      </c>
      <c r="BC86" s="57" t="s">
        <v>26</v>
      </c>
      <c r="BD86" s="61" t="str">
        <f t="shared" si="464"/>
        <v xml:space="preserve"> 17.0051</v>
      </c>
      <c r="BE86" s="2" t="s">
        <v>182</v>
      </c>
      <c r="BF86" s="61">
        <f t="shared" si="465"/>
        <v>84</v>
      </c>
      <c r="BG86" s="54" t="s">
        <v>27</v>
      </c>
      <c r="BH86" s="61">
        <f t="shared" si="466"/>
        <v>84</v>
      </c>
      <c r="BI86" s="57" t="s">
        <v>28</v>
      </c>
      <c r="BJ86" s="61">
        <f t="shared" si="467"/>
        <v>84</v>
      </c>
      <c r="BK86" s="54" t="s">
        <v>29</v>
      </c>
      <c r="BL86" s="61">
        <f t="shared" si="468"/>
        <v>84</v>
      </c>
      <c r="BM86" s="54" t="s">
        <v>50</v>
      </c>
      <c r="BN86" s="54" t="str">
        <f t="shared" si="469"/>
        <v>50.4638</v>
      </c>
      <c r="BO86" s="54" t="s">
        <v>26</v>
      </c>
      <c r="BP86" s="54" t="str">
        <f t="shared" si="470"/>
        <v xml:space="preserve"> 17.0051</v>
      </c>
      <c r="BQ86" s="2" t="s">
        <v>181</v>
      </c>
      <c r="BR86" s="61">
        <f t="shared" si="471"/>
        <v>84</v>
      </c>
      <c r="BS86" s="57" t="s">
        <v>30</v>
      </c>
      <c r="BT86" s="61">
        <f t="shared" si="472"/>
        <v>84</v>
      </c>
      <c r="BU86" s="54" t="s">
        <v>31</v>
      </c>
      <c r="BV86" s="61"/>
      <c r="BW86" s="57"/>
      <c r="BX86" s="61"/>
      <c r="BY86" s="57"/>
      <c r="BZ86" s="58" t="str">
        <f t="shared" si="473"/>
        <v xml:space="preserve">//----------------------------------------------------------------------------------------------------------------------------------------------------------------------------
                //Markers for WYCZYN_84
                //marker for main page
                addMarker_w84_main({coords:{lat:50.4638, lng: 17.0051}, iconImage:'http://nieodlegla.pl/files/marker.svg', });
                function addMarker_w84_main(props) {var marker = new google.maps.Marker({ position:props.coords, map:map, }); if(props.iconImage){marker.setIcon(props.iconImage);}
                                                  google.maps.event.addListener(marker, "click", function() { document.querySelector('.bg-modal').style.display = 'block';         document.querySelector('#wyczyn84_content').style.display = 'block'; document.querySelector('#wyczyn84_content').style.position = 'fixed';});
                                                  };
                //Marker for pop-up
                addMarker_w84({coords:{lat:50.4638, lng: 17.0051}, iconImage:'http://nieodlegla.pl/files/pin.svg', });
                function addMarker_w84(props) {var marker = new google.maps.Marker({ position:props.coords, map:map_wyczyn84, }); if(props.iconImage){marker.setIcon(props.iconImage);}};
                //----------------------------------------------------------------------------------------------------------------------------------------------------------------------------
</v>
      </c>
      <c r="CA86" s="57" t="s">
        <v>33</v>
      </c>
      <c r="CB86" s="61">
        <f t="shared" si="474"/>
        <v>84</v>
      </c>
      <c r="CC86" s="57" t="s">
        <v>34</v>
      </c>
      <c r="CD86" s="61" t="str">
        <f t="shared" si="475"/>
        <v>84'</v>
      </c>
      <c r="CE86" s="57" t="s">
        <v>35</v>
      </c>
      <c r="CF86" s="58" t="str">
        <f t="shared" si="476"/>
        <v>var map_wyczyn84 = new google.maps.Map(document.getElementById('map_wyczyn84'), optionsFeatPopup);</v>
      </c>
      <c r="CG86" s="2" t="s">
        <v>32</v>
      </c>
      <c r="CH86" s="6">
        <f t="shared" si="477"/>
        <v>84</v>
      </c>
      <c r="CI86" s="2" t="s">
        <v>154</v>
      </c>
      <c r="CJ86" s="9" t="str">
        <f t="shared" si="478"/>
        <v xml:space="preserve">//----------------------------------------------------------------------------------------------------------------------------------------------------------------------------
                //Markers for WYCZYN_84                //Marker for pop-up
                addMarker_w84({coords:{lat:50.4638, lng: 17.0051}, iconImage:'http://nieodlegla.pl/files/pin.svg', });
                function addMarker_w84(props) {var marker = new google.maps.Marker({ position:props.coords, map:map_wyczyn84, }); if(props.iconImage){marker.setIcon(props.iconImage);}};
                //----------------------------------------------------------------------------------------------------------------------------------------------------------------------------
</v>
      </c>
      <c r="CK86" s="2" t="str">
        <f t="shared" si="398"/>
        <v>{
    *@*displayName*@*: *@*#wyczyn84*@*,
    *@*title*@*: *@*Odwiedź polskie Carcassonne na granicy dwóch województw*@*,
    *@*contestants*@*: ,
    *@*lat*@*: 50.4638,
    *@*lng*@*:  17.0051,
    *@*description*@*: *@*</v>
      </c>
      <c r="CL86" s="2" t="str">
        <f t="shared" si="399"/>
        <v>*@*,
    *@*author*@*: *@*Ola Wodzicka*@*
  },</v>
      </c>
      <c r="CM86" s="11" t="str">
        <f t="shared" si="400"/>
        <v>{
    *@*displayName*@*: *@*#wyczyn84*@*,
    *@*title*@*: *@*Odwiedź polskie Carcassonne na granicy dwóch województw*@*,
    *@*contestants*@*: ,
    *@*lat*@*: 50.4638,
    *@*lng*@*:  17.0051,
    *@*description*@*: *@*ybierz się się do położonego na granicy Dolnego Śląska i Opolszczyzny urokliwego miasteczka otoczonego znakomicie zachowanym pierścieniem XIV-wiecznych murów obronnych. Przejdź ścieżkę widokową Bramy Nyskiej i zwiedź Muzeum Gazownictwa a na koniec odwiedź Dom Kata.*@*,
    *@*author*@*: *@*Ola Wodzicka*@*
  },</v>
      </c>
    </row>
    <row r="87" spans="1:91" s="21" customFormat="1" ht="54" customHeight="1" thickBot="1" x14ac:dyDescent="0.3">
      <c r="A87" s="79">
        <v>85</v>
      </c>
      <c r="E87" s="25" t="s">
        <v>307</v>
      </c>
      <c r="G87" s="25" t="s">
        <v>426</v>
      </c>
      <c r="H87" s="25" t="s">
        <v>423</v>
      </c>
      <c r="I87" s="21" t="s">
        <v>7</v>
      </c>
      <c r="J87" s="24">
        <f t="shared" si="440"/>
        <v>85</v>
      </c>
      <c r="K87" s="25" t="s">
        <v>9</v>
      </c>
      <c r="L87" s="26">
        <f t="shared" si="441"/>
        <v>85</v>
      </c>
      <c r="M87" s="27" t="s">
        <v>10</v>
      </c>
      <c r="N87" s="24">
        <f t="shared" si="442"/>
        <v>85</v>
      </c>
      <c r="O87" s="25" t="s">
        <v>11</v>
      </c>
      <c r="P87" s="24" t="str">
        <f t="shared" si="443"/>
        <v>Zanurz się w polskiej rzeczce należącej do zlewiska Morza Północnego lub  w rzeczce należącej do zlewiska Morza Czarnego</v>
      </c>
      <c r="Q87" s="27" t="s">
        <v>48</v>
      </c>
      <c r="R87" s="25" t="s">
        <v>37</v>
      </c>
      <c r="S87" s="26">
        <f t="shared" si="444"/>
        <v>85</v>
      </c>
      <c r="T87" s="27" t="s">
        <v>38</v>
      </c>
      <c r="U87" s="24">
        <f t="shared" si="445"/>
        <v>85</v>
      </c>
      <c r="V87" s="25" t="s">
        <v>12</v>
      </c>
      <c r="W87" s="24">
        <f t="shared" si="446"/>
        <v>85</v>
      </c>
      <c r="X87" s="25" t="s">
        <v>13</v>
      </c>
      <c r="Y87" s="24" t="str">
        <f t="shared" si="447"/>
        <v>Zanurz się w polskiej rzeczce należącej do zlewiska Morza Północnego lub  w rzeczce należącej do zlewiska Morza Czarnego</v>
      </c>
      <c r="Z87" s="25" t="s">
        <v>49</v>
      </c>
      <c r="AA87" s="24" t="str">
        <f t="shared" si="448"/>
        <v xml:space="preserve">Nie wszystkie polskie rzeki płyną ku Bałtykowi. Znajdź tą przynależącą do zlewiska Morza Północnego lub Morza Czarnego i zanurz w niej choćby swoją rękę czy stopy.. 
Lokalizacja: Izera, Orlica i dopływy, Strwiąż i dopływy, Czarna Orawa
</v>
      </c>
      <c r="AB87" s="25" t="s">
        <v>14</v>
      </c>
      <c r="AC87" s="24">
        <f t="shared" si="449"/>
        <v>85</v>
      </c>
      <c r="AD87" s="25" t="s">
        <v>308</v>
      </c>
      <c r="AE87" s="24">
        <f t="shared" si="450"/>
        <v>85</v>
      </c>
      <c r="AF87" s="25" t="s">
        <v>15</v>
      </c>
      <c r="AG87" s="24">
        <f t="shared" si="451"/>
        <v>85</v>
      </c>
      <c r="AH87" s="28" t="s">
        <v>8</v>
      </c>
      <c r="AI87" s="74" t="str">
        <f t="shared" si="452"/>
        <v>&lt;!---WYCZYN_85_main--&gt;                    
                    &lt;div class=*@*feat-box*@* id=*@*wyczyn85*@* &gt;
                        &lt;p class=*@*feat-number*@*&gt;#wyczyn85&lt;/p&gt;
                        &lt;h3 class=*@*feat-title*@*&gt;Zanurz się w polskiej rzeczce należącej do zlewiska Morza Północnego lub  w rzeczce należącej do zlewiska Morza Czarnego&lt;/h3&gt;
                        &lt;p class=*@*feat-counter*@*&gt; 0 osób wzięło udział&lt;/p&gt;
                    &lt;/div&gt;
    &lt;!--feat pop-up code-----WYCZYN_85_---------------------------------------------------------------------------------&gt;
                    &lt;div class=*@*feat-content*@* id=*@*wyczyn85_content*@*&gt;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class=*@*feat-number*@*&gt;#wyczyn85&lt;/p&gt;
                                &lt;h2 class=*@*feat-title*@*&gt;Zanurz się w polskiej rzeczce należącej do zlewiska Morza Północnego lub  w rzeczce należącej do zlewiska Morza Czarnego&lt;/h2&gt;
                                &lt;p class=*@*feat-counter*@*&gt; 0 osób wzięło udział&lt;/p&gt;
                                &lt;p class=*@*feat-description*@*&gt;Nie wszystkie polskie rzeki płyną ku Bałtykowi. Znajdź tą przynależącą do zlewiska Morza Północnego lub Morza Czarnego i zanurz w niej choćby swoją rękę czy stopy.. 
Lokalizacja: Izera, Orlica i dopływy, Strwiąż i dopływy, Czarna Orawa
&lt;/p&gt;
                            &lt;/div&gt;
                            &lt;div class=*@*feat-map-block*@*&gt;
                                &lt;div id=*@*map_wyczyn85*@*&gt;&lt;/div&gt;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WYCZYN_85_main--&gt;</v>
      </c>
      <c r="AJ87" s="29" t="str">
        <f t="shared" si="453"/>
        <v xml:space="preserve">                    
    &lt;!--feat pop-up code-----WYCZYN_85_---------------------------------------------------------------------------------&gt;
                    &lt;div class=*@*feat-content*@* id=*@*wyczyn85_content*@*&gt;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class=*@*feat-number*@*&gt;#wyczyn85&lt;/p&gt;
                                &lt;h2 class=*@*feat-title*@*&gt;Zanurz się w polskiej rzeczce należącej do zlewiska Morza Północnego lub  w rzeczce należącej do zlewiska Morza Czarnego&lt;/h2&gt;
                                &lt;p class=*@*feat-counter*@*&gt; 0 osób wzięło udział&lt;/p&gt;
                                &lt;p class=*@*feat-description*@*&gt;Nie wszystkie polskie rzeki płyną ku Bałtykowi. Znajdź tą przynależącą do zlewiska Morza Północnego lub Morza Czarnego i zanurz w niej choćby swoją rękę czy stopy.. 
Lokalizacja: Izera, Orlica i dopływy, Strwiąż i dopływy, Czarna Orawa
&lt;/p&gt;
                            &lt;/div&gt;
                            &lt;div class=*@*feat-map-block*@*&gt;
                                &lt;div id=*@*map_wyczyn85*@*&gt;&lt;/div&gt;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WYCZYN_85_main--&gt;</v>
      </c>
      <c r="AK87" s="31" t="str">
        <f t="shared" si="454"/>
        <v>#wyczyn85_content,</v>
      </c>
      <c r="AL87" s="31" t="str">
        <f t="shared" si="455"/>
        <v>#map_wyczyn85,</v>
      </c>
      <c r="AM87" s="25" t="s">
        <v>17</v>
      </c>
      <c r="AN87" s="24" t="str">
        <f t="shared" si="456"/>
        <v>85'</v>
      </c>
      <c r="AO87" s="32" t="s">
        <v>18</v>
      </c>
      <c r="AP87" s="24">
        <f t="shared" si="457"/>
        <v>85</v>
      </c>
      <c r="AQ87" s="25" t="s">
        <v>19</v>
      </c>
      <c r="AR87" s="24">
        <f t="shared" si="458"/>
        <v>85</v>
      </c>
      <c r="AS87" s="25" t="s">
        <v>20</v>
      </c>
      <c r="AT87" s="24">
        <f t="shared" si="459"/>
        <v>85</v>
      </c>
      <c r="AU87" s="25" t="s">
        <v>21</v>
      </c>
      <c r="AV87" s="29" t="str">
        <f t="shared" si="460"/>
        <v xml:space="preserve">    $('#wyczyn85').click(function() {
        document.querySelector('.bg-modal').style.display = 'block';
        document.querySelector('#wyczyn85_content').style.display = 'block';
        document.querySelector('#wyczyn85_content').style.position = 'fixed';
    });
    /*Closing the pop-up with feat-description*/
        $('.popup-close-arrow').click(function() {
        document.querySelector('.bg-modal').style.display = 'none';
        document.querySelector('#wyczyn85_content').style.display = 'none';
    });</v>
      </c>
      <c r="AW87" s="25" t="s">
        <v>32</v>
      </c>
      <c r="AX87" s="33">
        <f t="shared" si="461"/>
        <v>85</v>
      </c>
      <c r="AY87" s="25" t="s">
        <v>24</v>
      </c>
      <c r="AZ87" s="33">
        <f t="shared" si="462"/>
        <v>85</v>
      </c>
      <c r="BA87" s="28" t="s">
        <v>25</v>
      </c>
      <c r="BB87" s="33">
        <f t="shared" si="463"/>
        <v>0</v>
      </c>
      <c r="BC87" s="28" t="s">
        <v>26</v>
      </c>
      <c r="BD87" s="33">
        <f t="shared" si="464"/>
        <v>0</v>
      </c>
      <c r="BE87" s="25" t="s">
        <v>182</v>
      </c>
      <c r="BF87" s="33">
        <f t="shared" si="465"/>
        <v>85</v>
      </c>
      <c r="BG87" s="25" t="s">
        <v>27</v>
      </c>
      <c r="BH87" s="33">
        <f t="shared" si="466"/>
        <v>85</v>
      </c>
      <c r="BI87" s="28" t="s">
        <v>28</v>
      </c>
      <c r="BJ87" s="33">
        <f t="shared" si="467"/>
        <v>85</v>
      </c>
      <c r="BK87" s="25" t="s">
        <v>29</v>
      </c>
      <c r="BL87" s="33">
        <f t="shared" si="468"/>
        <v>85</v>
      </c>
      <c r="BM87" s="25" t="s">
        <v>50</v>
      </c>
      <c r="BN87" s="25">
        <f t="shared" si="469"/>
        <v>0</v>
      </c>
      <c r="BO87" s="25" t="s">
        <v>26</v>
      </c>
      <c r="BP87" s="25">
        <f t="shared" si="470"/>
        <v>0</v>
      </c>
      <c r="BQ87" s="25" t="s">
        <v>181</v>
      </c>
      <c r="BR87" s="33">
        <f t="shared" si="471"/>
        <v>85</v>
      </c>
      <c r="BS87" s="28" t="s">
        <v>30</v>
      </c>
      <c r="BT87" s="33">
        <f t="shared" si="472"/>
        <v>85</v>
      </c>
      <c r="BU87" s="25" t="s">
        <v>31</v>
      </c>
      <c r="BV87" s="33"/>
      <c r="BW87" s="28"/>
      <c r="BX87" s="33"/>
      <c r="BY87" s="28"/>
      <c r="BZ87" s="29" t="str">
        <f t="shared" si="473"/>
        <v xml:space="preserve">//----------------------------------------------------------------------------------------------------------------------------------------------------------------------------
                //Markers for WYCZYN_85
                //marker for main page
                addMarker_w85_main({coords:{lat:0, lng:0}, iconImage:'http://nieodlegla.pl/files/marker.svg', });
                function addMarker_w85_main(props) {var marker = new google.maps.Marker({ position:props.coords, map:map, }); if(props.iconImage){marker.setIcon(props.iconImage);}
                                                  google.maps.event.addListener(marker, "click", function() { document.querySelector('.bg-modal').style.display = 'block';         document.querySelector('#wyczyn85_content').style.display = 'block'; document.querySelector('#wyczyn85_content').style.position = 'fixed';});
                                                  };
                //Marker for pop-up
                addMarker_w85({coords:{lat:0, lng:0}, iconImage:'http://nieodlegla.pl/files/pin.svg', });
                function addMarker_w85(props) {var marker = new google.maps.Marker({ position:props.coords, map:map_wyczyn85, }); if(props.iconImage){marker.setIcon(props.iconImage);}};
                //----------------------------------------------------------------------------------------------------------------------------------------------------------------------------
</v>
      </c>
      <c r="CA87" s="28" t="s">
        <v>33</v>
      </c>
      <c r="CB87" s="33">
        <f t="shared" si="474"/>
        <v>85</v>
      </c>
      <c r="CC87" s="28" t="s">
        <v>34</v>
      </c>
      <c r="CD87" s="33" t="str">
        <f t="shared" si="475"/>
        <v>85'</v>
      </c>
      <c r="CE87" s="28" t="s">
        <v>35</v>
      </c>
      <c r="CF87" s="29" t="str">
        <f t="shared" si="476"/>
        <v>var map_wyczyn85 = new google.maps.Map(document.getElementById('map_wyczyn85'), optionsFeatPopup);</v>
      </c>
      <c r="CG87" s="25" t="s">
        <v>32</v>
      </c>
      <c r="CH87" s="24">
        <f t="shared" si="477"/>
        <v>85</v>
      </c>
      <c r="CI87" s="25" t="s">
        <v>154</v>
      </c>
      <c r="CJ87" s="29" t="str">
        <f t="shared" si="478"/>
        <v xml:space="preserve">//----------------------------------------------------------------------------------------------------------------------------------------------------------------------------
                //Markers for WYCZYN_85                //Marker for pop-up
                addMarker_w85({coords:{lat:0, lng:0}, iconImage:'http://nieodlegla.pl/files/pin.svg', });
                function addMarker_w85(props) {var marker = new google.maps.Marker({ position:props.coords, map:map_wyczyn85, }); if(props.iconImage){marker.setIcon(props.iconImage);}};
                //----------------------------------------------------------------------------------------------------------------------------------------------------------------------------
</v>
      </c>
      <c r="CK87" s="2" t="str">
        <f t="shared" si="398"/>
        <v>{
    *@*displayName*@*: *@*#wyczyn85*@*,
    *@*title*@*: *@*Zanurz się w polskiej rzeczce należącej do zlewiska Morza Północnego lub  w rzeczce należącej do zlewiska Morza Czarnego*@*,
    *@*contestants*@*: ,
    *@*lat*@*: ,
    *@*lng*@*: ,
    *@*description*@*: *@*</v>
      </c>
      <c r="CL87" s="2" t="str">
        <f t="shared" si="399"/>
        <v>*@*,
    *@*author*@*: *@*Sławek*@*
  },</v>
      </c>
      <c r="CM87" s="11" t="str">
        <f t="shared" si="400"/>
        <v>{
    *@*displayName*@*: *@*#wyczyn85*@*,
    *@*title*@*: *@*Zanurz się w polskiej rzeczce należącej do zlewiska Morza Północnego lub  w rzeczce należącej do zlewiska Morza Czarnego*@*,
    *@*contestants*@*: ,
    *@*lat*@*: ,
    *@*lng*@*: ,
    *@*description*@*: *@*Nie wszystkie polskie rzeki płyną ku Bałtykowi. Znajdź tą przynależącą do zlewiska Morza Północnego lub Morza Czarnego i zanurz w niej choćby swoją rękę czy stopy.. 
Lokalizacja: Izera, Orlica i dopływy, Strwiąż i dopływy, Czarna Orawa
*@*,
    *@*author*@*: *@*Sławek*@*
  },</v>
      </c>
    </row>
    <row r="88" spans="1:91" ht="54" customHeight="1" thickBot="1" x14ac:dyDescent="0.3">
      <c r="A88" s="34">
        <v>86</v>
      </c>
      <c r="B88" s="3" t="s">
        <v>310</v>
      </c>
      <c r="C88" s="3" t="s">
        <v>312</v>
      </c>
      <c r="D88" s="3" t="s">
        <v>315</v>
      </c>
      <c r="E88" s="3" t="s">
        <v>316</v>
      </c>
      <c r="G88" s="2" t="s">
        <v>428</v>
      </c>
      <c r="H88" s="2" t="s">
        <v>427</v>
      </c>
      <c r="I88" s="52" t="s">
        <v>7</v>
      </c>
      <c r="J88" s="53">
        <f t="shared" ref="J88:J90" si="479">A88</f>
        <v>86</v>
      </c>
      <c r="K88" s="54" t="s">
        <v>9</v>
      </c>
      <c r="L88" s="55">
        <f t="shared" ref="L88:L90" si="480">A88</f>
        <v>86</v>
      </c>
      <c r="M88" s="56" t="s">
        <v>10</v>
      </c>
      <c r="N88" s="53">
        <f t="shared" ref="N88:N90" si="481">A88</f>
        <v>86</v>
      </c>
      <c r="O88" s="54" t="s">
        <v>11</v>
      </c>
      <c r="P88" s="53" t="str">
        <f t="shared" ref="P88:P90" si="482">E88</f>
        <v>Przejdź z Piątku do Soboty w krócej niż 24 godziny</v>
      </c>
      <c r="Q88" s="56" t="s">
        <v>48</v>
      </c>
      <c r="R88" s="54" t="s">
        <v>37</v>
      </c>
      <c r="S88" s="55">
        <f t="shared" ref="S88:S90" si="483">A88</f>
        <v>86</v>
      </c>
      <c r="T88" s="56" t="s">
        <v>38</v>
      </c>
      <c r="U88" s="53">
        <f t="shared" ref="U88:U90" si="484">A88</f>
        <v>86</v>
      </c>
      <c r="V88" s="54" t="s">
        <v>12</v>
      </c>
      <c r="W88" s="53">
        <f t="shared" ref="W88:W90" si="485">A88</f>
        <v>86</v>
      </c>
      <c r="X88" s="54" t="s">
        <v>13</v>
      </c>
      <c r="Y88" s="53" t="str">
        <f t="shared" ref="Y88:Y90" si="486">E88</f>
        <v>Przejdź z Piątku do Soboty w krócej niż 24 godziny</v>
      </c>
      <c r="Z88" s="54" t="s">
        <v>49</v>
      </c>
      <c r="AA88" s="53" t="str">
        <f t="shared" ref="AA88:AA90" si="487">G88</f>
        <v>Wiele osób wie, że w województwie łódzkim leży geometryczny środek Polski - wieś (a dawniej miasto) Piątek. Niewielu jednak wie, że w klika godzin można dotrzeć pieszo lub rowerem do Soboty i tym samym wyprzedzić czas. A zatem - z Piątku do Soboty w mniej niż jeden dzień i nie tylko z piątku na sobotę!</v>
      </c>
      <c r="AB88" s="54" t="s">
        <v>14</v>
      </c>
      <c r="AC88" s="53">
        <f t="shared" ref="AC88:AC90" si="488">A88</f>
        <v>86</v>
      </c>
      <c r="AD88" s="54" t="s">
        <v>308</v>
      </c>
      <c r="AE88" s="53">
        <f t="shared" ref="AE88:AE90" si="489">A88</f>
        <v>86</v>
      </c>
      <c r="AF88" s="54" t="s">
        <v>15</v>
      </c>
      <c r="AG88" s="53">
        <f t="shared" ref="AG88:AG90" si="490">A88</f>
        <v>86</v>
      </c>
      <c r="AH88" s="57" t="s">
        <v>8</v>
      </c>
      <c r="AI88" s="78" t="str">
        <f t="shared" ref="AI88:AI90" si="491">CONCATENATE(I88,J88,K88,L88,M88,N88,O88,P88,Q88,R88,S88,T88,U88,V88,W88,X88,Y88,Z88,AA88,AB88,AC88,AD88,AE88,AF88,AG88,AH88)</f>
        <v>&lt;!---WYCZYN_86_main--&gt;                    
                    &lt;div class=*@*feat-box*@* id=*@*wyczyn86*@* &gt;
                        &lt;p class=*@*feat-number*@*&gt;#wyczyn86&lt;/p&gt;
                        &lt;h3 class=*@*feat-title*@*&gt;Przejdź z Piątku do Soboty w krócej niż 24 godziny&lt;/h3&gt;
                        &lt;p class=*@*feat-counter*@*&gt; 0 osób wzięło udział&lt;/p&gt;
                    &lt;/div&gt;
    &lt;!--feat pop-up code-----WYCZYN_86_---------------------------------------------------------------------------------&gt;
                    &lt;div class=*@*feat-content*@* id=*@*wyczyn86_content*@*&gt;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class=*@*feat-number*@*&gt;#wyczyn86&lt;/p&gt;
                                &lt;h2 class=*@*feat-title*@*&gt;Przejdź z Piątku do Soboty w krócej niż 24 godziny&lt;/h2&gt;
                                &lt;p class=*@*feat-counter*@*&gt; 0 osób wzięło udział&lt;/p&gt;
                                &lt;p class=*@*feat-description*@*&gt;Wiele osób wie, że w województwie łódzkim leży geometryczny środek Polski - wieś (a dawniej miasto) Piątek. Niewielu jednak wie, że w klika godzin można dotrzeć pieszo lub rowerem do Soboty i tym samym wyprzedzić czas. A zatem - z Piątku do Soboty w mniej niż jeden dzień i nie tylko z piątku na sobotę!&lt;/p&gt;
                            &lt;/div&gt;
                            &lt;div class=*@*feat-map-block*@*&gt;
                                &lt;div id=*@*map_wyczyn86*@*&gt;&lt;/div&gt;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WYCZYN_86_main--&gt;</v>
      </c>
      <c r="AJ88" s="58" t="str">
        <f t="shared" ref="AJ88:AJ90" si="492">CONCATENATE(R88,S88,T88,U88,V88,W88,X88,Y88,Z88,AA88,AB88,AC88,AD88,AE88,AF88,AG88,AH88)</f>
        <v xml:space="preserve">                    
    &lt;!--feat pop-up code-----WYCZYN_86_---------------------------------------------------------------------------------&gt;
                    &lt;div class=*@*feat-content*@* id=*@*wyczyn86_content*@*&gt;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class=*@*feat-number*@*&gt;#wyczyn86&lt;/p&gt;
                                &lt;h2 class=*@*feat-title*@*&gt;Przejdź z Piątku do Soboty w krócej niż 24 godziny&lt;/h2&gt;
                                &lt;p class=*@*feat-counter*@*&gt; 0 osób wzięło udział&lt;/p&gt;
                                &lt;p class=*@*feat-description*@*&gt;Wiele osób wie, że w województwie łódzkim leży geometryczny środek Polski - wieś (a dawniej miasto) Piątek. Niewielu jednak wie, że w klika godzin można dotrzeć pieszo lub rowerem do Soboty i tym samym wyprzedzić czas. A zatem - z Piątku do Soboty w mniej niż jeden dzień i nie tylko z piątku na sobotę!&lt;/p&gt;
                            &lt;/div&gt;
                            &lt;div class=*@*feat-map-block*@*&gt;
                                &lt;div id=*@*map_wyczyn86*@*&gt;&lt;/div&gt;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WYCZYN_86_main--&gt;</v>
      </c>
      <c r="AK88" s="59" t="str">
        <f t="shared" ref="AK88:AK90" si="493">"#wyczyn"&amp;A88&amp;"_content,"</f>
        <v>#wyczyn86_content,</v>
      </c>
      <c r="AL88" s="59" t="str">
        <f t="shared" ref="AL88:AL90" si="494">"#map_wyczyn"&amp;A88&amp;","</f>
        <v>#map_wyczyn86,</v>
      </c>
      <c r="AM88" s="54" t="s">
        <v>17</v>
      </c>
      <c r="AN88" s="53" t="str">
        <f t="shared" ref="AN88:AN90" si="495">A88&amp;"'"</f>
        <v>86'</v>
      </c>
      <c r="AO88" s="60" t="s">
        <v>18</v>
      </c>
      <c r="AP88" s="53">
        <f t="shared" ref="AP88:AP90" si="496">A88</f>
        <v>86</v>
      </c>
      <c r="AQ88" s="54" t="s">
        <v>19</v>
      </c>
      <c r="AR88" s="53">
        <f t="shared" ref="AR88:AR90" si="497">A88</f>
        <v>86</v>
      </c>
      <c r="AS88" s="54" t="s">
        <v>20</v>
      </c>
      <c r="AT88" s="53">
        <f t="shared" ref="AT88:AT90" si="498">A88</f>
        <v>86</v>
      </c>
      <c r="AU88" s="54" t="s">
        <v>21</v>
      </c>
      <c r="AV88" s="58" t="str">
        <f t="shared" ref="AV88:AV90" si="499">CONCATENATE(AM88,AN88,AO88,AP88,AQ88,AR88,AS88,AT88,AU88)</f>
        <v xml:space="preserve">    $('#wyczyn86').click(function() {
        document.querySelector('.bg-modal').style.display = 'block';
        document.querySelector('#wyczyn86_content').style.display = 'block';
        document.querySelector('#wyczyn86_content').style.position = 'fixed';
    });
    /*Closing the pop-up with feat-description*/
        $('.popup-close-arrow').click(function() {
        document.querySelector('.bg-modal').style.display = 'none';
        document.querySelector('#wyczyn86_content').style.display = 'none';
    });</v>
      </c>
      <c r="AW88" s="54" t="s">
        <v>32</v>
      </c>
      <c r="AX88" s="61">
        <f t="shared" ref="AX88:AX90" si="500">A88</f>
        <v>86</v>
      </c>
      <c r="AY88" s="54" t="s">
        <v>24</v>
      </c>
      <c r="AZ88" s="61">
        <f t="shared" ref="AZ88:AZ90" si="501">A88</f>
        <v>86</v>
      </c>
      <c r="BA88" s="57" t="s">
        <v>25</v>
      </c>
      <c r="BB88" s="61" t="str">
        <f t="shared" ref="BB88:BB90" si="502">C88</f>
        <v>52.0693</v>
      </c>
      <c r="BC88" s="57" t="s">
        <v>26</v>
      </c>
      <c r="BD88" s="61" t="str">
        <f t="shared" ref="BD88:BD90" si="503">D88</f>
        <v>19.4798</v>
      </c>
      <c r="BE88" s="2" t="s">
        <v>182</v>
      </c>
      <c r="BF88" s="61">
        <f t="shared" ref="BF88:BF90" si="504">A88</f>
        <v>86</v>
      </c>
      <c r="BG88" s="54" t="s">
        <v>27</v>
      </c>
      <c r="BH88" s="61">
        <f t="shared" ref="BH88:BH90" si="505">A88</f>
        <v>86</v>
      </c>
      <c r="BI88" s="57" t="s">
        <v>28</v>
      </c>
      <c r="BJ88" s="61">
        <f t="shared" ref="BJ88:BJ90" si="506">A88</f>
        <v>86</v>
      </c>
      <c r="BK88" s="54" t="s">
        <v>29</v>
      </c>
      <c r="BL88" s="61">
        <f t="shared" ref="BL88:BL90" si="507">A88</f>
        <v>86</v>
      </c>
      <c r="BM88" s="54" t="s">
        <v>50</v>
      </c>
      <c r="BN88" s="54" t="str">
        <f t="shared" ref="BN88:BN90" si="508">C88</f>
        <v>52.0693</v>
      </c>
      <c r="BO88" s="54" t="s">
        <v>26</v>
      </c>
      <c r="BP88" s="54" t="str">
        <f t="shared" ref="BP88:BP90" si="509">D88</f>
        <v>19.4798</v>
      </c>
      <c r="BQ88" s="2" t="s">
        <v>181</v>
      </c>
      <c r="BR88" s="61">
        <f t="shared" ref="BR88:BR90" si="510">A88</f>
        <v>86</v>
      </c>
      <c r="BS88" s="57" t="s">
        <v>30</v>
      </c>
      <c r="BT88" s="61">
        <f t="shared" ref="BT88:BT90" si="511">A88</f>
        <v>86</v>
      </c>
      <c r="BU88" s="54" t="s">
        <v>31</v>
      </c>
      <c r="BV88" s="61"/>
      <c r="BW88" s="57"/>
      <c r="BX88" s="61"/>
      <c r="BY88" s="57"/>
      <c r="BZ88" s="58" t="str">
        <f t="shared" ref="BZ88:BZ90" si="512">CONCATENATE(AW88,AX88,AY88,AZ88,BA88,BB88,BC88,BD88,BE88,BF88,BG88,BH88,BI88,BJ88,BK88,BL88,BM88,BN88,BO88,BP88,BQ88,BR88,BS88,BT88,BU88)</f>
        <v xml:space="preserve">//----------------------------------------------------------------------------------------------------------------------------------------------------------------------------
                //Markers for WYCZYN_86
                //marker for main page
                addMarker_w86_main({coords:{lat:52.0693, lng:19.4798}, iconImage:'http://nieodlegla.pl/files/marker.svg', });
                function addMarker_w86_main(props) {var marker = new google.maps.Marker({ position:props.coords, map:map, }); if(props.iconImage){marker.setIcon(props.iconImage);}
                                                  google.maps.event.addListener(marker, "click", function() { document.querySelector('.bg-modal').style.display = 'block';         document.querySelector('#wyczyn86_content').style.display = 'block'; document.querySelector('#wyczyn86_content').style.position = 'fixed';});
                                                  };
                //Marker for pop-up
                addMarker_w86({coords:{lat:52.0693, lng:19.4798}, iconImage:'http://nieodlegla.pl/files/pin.svg', });
                function addMarker_w86(props) {var marker = new google.maps.Marker({ position:props.coords, map:map_wyczyn86, }); if(props.iconImage){marker.setIcon(props.iconImage);}};
                //----------------------------------------------------------------------------------------------------------------------------------------------------------------------------
</v>
      </c>
      <c r="CA88" s="57" t="s">
        <v>33</v>
      </c>
      <c r="CB88" s="61">
        <f t="shared" ref="CB88:CB90" si="513">A88</f>
        <v>86</v>
      </c>
      <c r="CC88" s="57" t="s">
        <v>34</v>
      </c>
      <c r="CD88" s="61" t="str">
        <f t="shared" ref="CD88:CD90" si="514">A88&amp;"'"</f>
        <v>86'</v>
      </c>
      <c r="CE88" s="57" t="s">
        <v>35</v>
      </c>
      <c r="CF88" s="58" t="str">
        <f t="shared" ref="CF88:CF90" si="515">CONCATENATE(CA88,CB88,CC88,CD88,CE88,)</f>
        <v>var map_wyczyn86 = new google.maps.Map(document.getElementById('map_wyczyn86'), optionsFeatPopup);</v>
      </c>
      <c r="CG88" s="2" t="s">
        <v>32</v>
      </c>
      <c r="CH88" s="6">
        <f t="shared" ref="CH88:CH90" si="516">A88</f>
        <v>86</v>
      </c>
      <c r="CI88" s="2" t="s">
        <v>154</v>
      </c>
      <c r="CJ88" s="9" t="str">
        <f t="shared" ref="CJ88:CJ90" si="517">CONCATENATE(CG88,CH88,CI88,BL88,BM88,BN88,BO88,BP88,BQ88,BR88,BS88,BT88,BU88)</f>
        <v xml:space="preserve">//----------------------------------------------------------------------------------------------------------------------------------------------------------------------------
                //Markers for WYCZYN_86                //Marker for pop-up
                addMarker_w86({coords:{lat:52.0693, lng:19.4798}, iconImage:'http://nieodlegla.pl/files/pin.svg', });
                function addMarker_w86(props) {var marker = new google.maps.Marker({ position:props.coords, map:map_wyczyn86, }); if(props.iconImage){marker.setIcon(props.iconImage);}};
                //----------------------------------------------------------------------------------------------------------------------------------------------------------------------------
</v>
      </c>
      <c r="CK88" s="2" t="str">
        <f t="shared" si="398"/>
        <v>{
    *@*displayName*@*: *@*#wyczyn86*@*,
    *@*title*@*: *@*Przejdź z Piątku do Soboty w krócej niż 24 godziny*@*,
    *@*contestants*@*: ,
    *@*lat*@*: 52.0693,
    *@*lng*@*: 19.4798,
    *@*description*@*: *@*</v>
      </c>
      <c r="CL88" s="2" t="str">
        <f t="shared" si="399"/>
        <v>*@*,
    *@*author*@*: *@*Kuba*@*
  },</v>
      </c>
      <c r="CM88" s="11" t="str">
        <f t="shared" si="400"/>
        <v>{
    *@*displayName*@*: *@*#wyczyn86*@*,
    *@*title*@*: *@*Przejdź z Piątku do Soboty w krócej niż 24 godziny*@*,
    *@*contestants*@*: ,
    *@*lat*@*: 52.0693,
    *@*lng*@*: 19.4798,
    *@*description*@*: *@*Wiele osób wie, że w województwie łódzkim leży geometryczny środek Polski - wieś (a dawniej miasto) Piątek. Niewielu jednak wie, że w klika godzin można dotrzeć pieszo lub rowerem do Soboty i tym samym wyprzedzić czas. A zatem - z Piątku do Soboty w mniej niż jeden dzień i nie tylko z piątku na sobotę!*@*,
    *@*author*@*: *@*Kuba*@*
  },</v>
      </c>
    </row>
    <row r="89" spans="1:91" ht="54" customHeight="1" thickBot="1" x14ac:dyDescent="0.3">
      <c r="A89" s="34">
        <v>87</v>
      </c>
      <c r="E89" s="104" t="s">
        <v>317</v>
      </c>
      <c r="G89" s="2" t="s">
        <v>430</v>
      </c>
      <c r="H89" s="2" t="s">
        <v>429</v>
      </c>
      <c r="I89" s="52" t="s">
        <v>7</v>
      </c>
      <c r="J89" s="53">
        <f t="shared" si="479"/>
        <v>87</v>
      </c>
      <c r="K89" s="54" t="s">
        <v>9</v>
      </c>
      <c r="L89" s="55">
        <f t="shared" si="480"/>
        <v>87</v>
      </c>
      <c r="M89" s="56" t="s">
        <v>10</v>
      </c>
      <c r="N89" s="53">
        <f t="shared" si="481"/>
        <v>87</v>
      </c>
      <c r="O89" s="54" t="s">
        <v>11</v>
      </c>
      <c r="P89" s="53" t="str">
        <f t="shared" si="482"/>
        <v>Największa różnica temperatur</v>
      </c>
      <c r="Q89" s="56" t="s">
        <v>48</v>
      </c>
      <c r="R89" s="54" t="s">
        <v>37</v>
      </c>
      <c r="S89" s="55">
        <f t="shared" si="483"/>
        <v>87</v>
      </c>
      <c r="T89" s="56" t="s">
        <v>38</v>
      </c>
      <c r="U89" s="53">
        <f t="shared" si="484"/>
        <v>87</v>
      </c>
      <c r="V89" s="54" t="s">
        <v>12</v>
      </c>
      <c r="W89" s="53">
        <f t="shared" si="485"/>
        <v>87</v>
      </c>
      <c r="X89" s="54" t="s">
        <v>13</v>
      </c>
      <c r="Y89" s="53" t="str">
        <f t="shared" si="486"/>
        <v>Największa różnica temperatur</v>
      </c>
      <c r="Z89" s="54" t="s">
        <v>49</v>
      </c>
      <c r="AA89" s="53" t="str">
        <f t="shared" si="487"/>
        <v>Znajdź jaskinię, kopalnię (piasku, kredy, srebra, soli) i w jak najcieplejszy dzień zwiedź ją. Przyjemność na wejściu (jak jest bardzo gorąco) i na wyjściu (w końcu można się rozgrzać). Zrób zdjęcie termometrów przed i w środku. 
Lokalizacja: Wieliczka, Bochnia i Kłodawa (sól), Olkusz i Tarnowskie Góry (srebro), Tomaszów Mazowiecki - Groty Nagórzyckie (piasek), Chełm (kreda).
&lt;br/&gt;Propozycję tego wyczynu nadesłała do nas Hania</v>
      </c>
      <c r="AB89" s="54" t="s">
        <v>14</v>
      </c>
      <c r="AC89" s="53">
        <f t="shared" si="488"/>
        <v>87</v>
      </c>
      <c r="AD89" s="54" t="s">
        <v>308</v>
      </c>
      <c r="AE89" s="53">
        <f t="shared" si="489"/>
        <v>87</v>
      </c>
      <c r="AF89" s="54" t="s">
        <v>15</v>
      </c>
      <c r="AG89" s="53">
        <f t="shared" si="490"/>
        <v>87</v>
      </c>
      <c r="AH89" s="57" t="s">
        <v>8</v>
      </c>
      <c r="AI89" s="77" t="str">
        <f t="shared" si="491"/>
        <v>&lt;!---WYCZYN_87_main--&gt;                    
                    &lt;div class=*@*feat-box*@* id=*@*wyczyn87*@* &gt;
                        &lt;p class=*@*feat-number*@*&gt;#wyczyn87&lt;/p&gt;
                        &lt;h3 class=*@*feat-title*@*&gt;Największa różnica temperatur&lt;/h3&gt;
                        &lt;p class=*@*feat-counter*@*&gt; 0 osób wzięło udział&lt;/p&gt;
                    &lt;/div&gt;
    &lt;!--feat pop-up code-----WYCZYN_87_---------------------------------------------------------------------------------&gt;
                    &lt;div class=*@*feat-content*@* id=*@*wyczyn87_content*@*&gt;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class=*@*feat-number*@*&gt;#wyczyn87&lt;/p&gt;
                                &lt;h2 class=*@*feat-title*@*&gt;Największa różnica temperatur&lt;/h2&gt;
                                &lt;p class=*@*feat-counter*@*&gt; 0 osób wzięło udział&lt;/p&gt;
                                &lt;p class=*@*feat-description*@*&gt;Znajdź jaskinię, kopalnię (piasku, kredy, srebra, soli) i w jak najcieplejszy dzień zwiedź ją. Przyjemność na wejściu (jak jest bardzo gorąco) i na wyjściu (w końcu można się rozgrzać). Zrób zdjęcie termometrów przed i w środku. 
Lokalizacja: Wieliczka, Bochnia i Kłodawa (sól), Olkusz i Tarnowskie Góry (srebro), Tomaszów Mazowiecki - Groty Nagórzyckie (piasek), Chełm (kreda).
&lt;br/&gt;Propozycję tego wyczynu nadesłała do nas Hania&lt;/p&gt;
                            &lt;/div&gt;
                            &lt;div class=*@*feat-map-block*@*&gt;
                                &lt;div id=*@*map_wyczyn87*@*&gt;&lt;/div&gt;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WYCZYN_87_main--&gt;</v>
      </c>
      <c r="AJ89" s="58" t="str">
        <f t="shared" si="492"/>
        <v xml:space="preserve">                    
    &lt;!--feat pop-up code-----WYCZYN_87_---------------------------------------------------------------------------------&gt;
                    &lt;div class=*@*feat-content*@* id=*@*wyczyn87_content*@*&gt;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class=*@*feat-number*@*&gt;#wyczyn87&lt;/p&gt;
                                &lt;h2 class=*@*feat-title*@*&gt;Największa różnica temperatur&lt;/h2&gt;
                                &lt;p class=*@*feat-counter*@*&gt; 0 osób wzięło udział&lt;/p&gt;
                                &lt;p class=*@*feat-description*@*&gt;Znajdź jaskinię, kopalnię (piasku, kredy, srebra, soli) i w jak najcieplejszy dzień zwiedź ją. Przyjemność na wejściu (jak jest bardzo gorąco) i na wyjściu (w końcu można się rozgrzać). Zrób zdjęcie termometrów przed i w środku. 
Lokalizacja: Wieliczka, Bochnia i Kłodawa (sól), Olkusz i Tarnowskie Góry (srebro), Tomaszów Mazowiecki - Groty Nagórzyckie (piasek), Chełm (kreda).
&lt;br/&gt;Propozycję tego wyczynu nadesłała do nas Hania&lt;/p&gt;
                            &lt;/div&gt;
                            &lt;div class=*@*feat-map-block*@*&gt;
                                &lt;div id=*@*map_wyczyn87*@*&gt;&lt;/div&gt;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WYCZYN_87_main--&gt;</v>
      </c>
      <c r="AK89" s="59" t="str">
        <f t="shared" si="493"/>
        <v>#wyczyn87_content,</v>
      </c>
      <c r="AL89" s="59" t="str">
        <f t="shared" si="494"/>
        <v>#map_wyczyn87,</v>
      </c>
      <c r="AM89" s="54" t="s">
        <v>17</v>
      </c>
      <c r="AN89" s="53" t="str">
        <f t="shared" si="495"/>
        <v>87'</v>
      </c>
      <c r="AO89" s="60" t="s">
        <v>18</v>
      </c>
      <c r="AP89" s="53">
        <f t="shared" si="496"/>
        <v>87</v>
      </c>
      <c r="AQ89" s="54" t="s">
        <v>19</v>
      </c>
      <c r="AR89" s="53">
        <f t="shared" si="497"/>
        <v>87</v>
      </c>
      <c r="AS89" s="54" t="s">
        <v>20</v>
      </c>
      <c r="AT89" s="53">
        <f t="shared" si="498"/>
        <v>87</v>
      </c>
      <c r="AU89" s="54" t="s">
        <v>21</v>
      </c>
      <c r="AV89" s="58" t="str">
        <f t="shared" si="499"/>
        <v xml:space="preserve">    $('#wyczyn87').click(function() {
        document.querySelector('.bg-modal').style.display = 'block';
        document.querySelector('#wyczyn87_content').style.display = 'block';
        document.querySelector('#wyczyn87_content').style.position = 'fixed';
    });
    /*Closing the pop-up with feat-description*/
        $('.popup-close-arrow').click(function() {
        document.querySelector('.bg-modal').style.display = 'none';
        document.querySelector('#wyczyn87_content').style.display = 'none';
    });</v>
      </c>
      <c r="AW89" s="54" t="s">
        <v>32</v>
      </c>
      <c r="AX89" s="61">
        <f t="shared" si="500"/>
        <v>87</v>
      </c>
      <c r="AY89" s="54" t="s">
        <v>24</v>
      </c>
      <c r="AZ89" s="61">
        <f t="shared" si="501"/>
        <v>87</v>
      </c>
      <c r="BA89" s="57" t="s">
        <v>25</v>
      </c>
      <c r="BB89" s="61">
        <f t="shared" si="502"/>
        <v>0</v>
      </c>
      <c r="BC89" s="57" t="s">
        <v>26</v>
      </c>
      <c r="BD89" s="61">
        <f t="shared" si="503"/>
        <v>0</v>
      </c>
      <c r="BE89" s="2" t="s">
        <v>182</v>
      </c>
      <c r="BF89" s="61">
        <f t="shared" si="504"/>
        <v>87</v>
      </c>
      <c r="BG89" s="54" t="s">
        <v>27</v>
      </c>
      <c r="BH89" s="61">
        <f t="shared" si="505"/>
        <v>87</v>
      </c>
      <c r="BI89" s="57" t="s">
        <v>28</v>
      </c>
      <c r="BJ89" s="61">
        <f t="shared" si="506"/>
        <v>87</v>
      </c>
      <c r="BK89" s="54" t="s">
        <v>29</v>
      </c>
      <c r="BL89" s="61">
        <f t="shared" si="507"/>
        <v>87</v>
      </c>
      <c r="BM89" s="54" t="s">
        <v>50</v>
      </c>
      <c r="BN89" s="54">
        <f t="shared" si="508"/>
        <v>0</v>
      </c>
      <c r="BO89" s="54" t="s">
        <v>26</v>
      </c>
      <c r="BP89" s="54">
        <f t="shared" si="509"/>
        <v>0</v>
      </c>
      <c r="BQ89" s="2" t="s">
        <v>181</v>
      </c>
      <c r="BR89" s="61">
        <f t="shared" si="510"/>
        <v>87</v>
      </c>
      <c r="BS89" s="57" t="s">
        <v>30</v>
      </c>
      <c r="BT89" s="61">
        <f t="shared" si="511"/>
        <v>87</v>
      </c>
      <c r="BU89" s="54" t="s">
        <v>31</v>
      </c>
      <c r="BV89" s="61"/>
      <c r="BW89" s="57"/>
      <c r="BX89" s="61"/>
      <c r="BY89" s="57"/>
      <c r="BZ89" s="58" t="str">
        <f t="shared" si="512"/>
        <v xml:space="preserve">//----------------------------------------------------------------------------------------------------------------------------------------------------------------------------
                //Markers for WYCZYN_87
                //marker for main page
                addMarker_w87_main({coords:{lat:0, lng:0}, iconImage:'http://nieodlegla.pl/files/marker.svg', });
                function addMarker_w87_main(props) {var marker = new google.maps.Marker({ position:props.coords, map:map, }); if(props.iconImage){marker.setIcon(props.iconImage);}
                                                  google.maps.event.addListener(marker, "click", function() { document.querySelector('.bg-modal').style.display = 'block';         document.querySelector('#wyczyn87_content').style.display = 'block'; document.querySelector('#wyczyn87_content').style.position = 'fixed';});
                                                  };
                //Marker for pop-up
                addMarker_w87({coords:{lat:0, lng:0}, iconImage:'http://nieodlegla.pl/files/pin.svg', });
                function addMarker_w87(props) {var marker = new google.maps.Marker({ position:props.coords, map:map_wyczyn87, }); if(props.iconImage){marker.setIcon(props.iconImage);}};
                //----------------------------------------------------------------------------------------------------------------------------------------------------------------------------
</v>
      </c>
      <c r="CA89" s="57" t="s">
        <v>33</v>
      </c>
      <c r="CB89" s="61">
        <f t="shared" si="513"/>
        <v>87</v>
      </c>
      <c r="CC89" s="57" t="s">
        <v>34</v>
      </c>
      <c r="CD89" s="61" t="str">
        <f t="shared" si="514"/>
        <v>87'</v>
      </c>
      <c r="CE89" s="57" t="s">
        <v>35</v>
      </c>
      <c r="CF89" s="58" t="str">
        <f t="shared" si="515"/>
        <v>var map_wyczyn87 = new google.maps.Map(document.getElementById('map_wyczyn87'), optionsFeatPopup);</v>
      </c>
      <c r="CG89" s="2" t="s">
        <v>32</v>
      </c>
      <c r="CH89" s="6">
        <f t="shared" si="516"/>
        <v>87</v>
      </c>
      <c r="CI89" s="2" t="s">
        <v>154</v>
      </c>
      <c r="CJ89" s="9" t="str">
        <f t="shared" si="517"/>
        <v xml:space="preserve">//----------------------------------------------------------------------------------------------------------------------------------------------------------------------------
                //Markers for WYCZYN_87                //Marker for pop-up
                addMarker_w87({coords:{lat:0, lng:0}, iconImage:'http://nieodlegla.pl/files/pin.svg', });
                function addMarker_w87(props) {var marker = new google.maps.Marker({ position:props.coords, map:map_wyczyn87, }); if(props.iconImage){marker.setIcon(props.iconImage);}};
                //----------------------------------------------------------------------------------------------------------------------------------------------------------------------------
</v>
      </c>
      <c r="CK89" s="2" t="str">
        <f t="shared" si="398"/>
        <v>{
    *@*displayName*@*: *@*#wyczyn87*@*,
    *@*title*@*: *@*Największa różnica temperatur*@*,
    *@*contestants*@*: ,
    *@*lat*@*: ,
    *@*lng*@*: ,
    *@*description*@*: *@*</v>
      </c>
      <c r="CL89" s="2" t="str">
        <f t="shared" si="399"/>
        <v>*@*,
    *@*author*@*: *@*Hania*@*
  },</v>
      </c>
      <c r="CM89" s="11" t="str">
        <f t="shared" si="400"/>
        <v>{
    *@*displayName*@*: *@*#wyczyn87*@*,
    *@*title*@*: *@*Największa różnica temperatur*@*,
    *@*contestants*@*: ,
    *@*lat*@*: ,
    *@*lng*@*: ,
    *@*description*@*: *@*Znajdź jaskinię, kopalnię (piasku, kredy, srebra, soli) i w jak najcieplejszy dzień zwiedź ją. Przyjemność na wejściu (jak jest bardzo gorąco) i na wyjściu (w końcu można się rozgrzać). Zrób zdjęcie termometrów przed i w środku. 
Lokalizacja: Wieliczka, Bochnia i Kłodawa (sól), Olkusz i Tarnowskie Góry (srebro), Tomaszów Mazowiecki - Groty Nagórzyckie (piasek), Chełm (kreda).
&lt;br/&gt;Propozycję tego wyczynu nadesłała do nas Hania*@*,
    *@*author*@*: *@*Hania*@*
  },</v>
      </c>
    </row>
    <row r="90" spans="1:91" s="21" customFormat="1" ht="54" customHeight="1" thickBot="1" x14ac:dyDescent="0.3">
      <c r="A90" s="79">
        <v>88</v>
      </c>
      <c r="B90" s="21" t="s">
        <v>311</v>
      </c>
      <c r="C90" s="21" t="s">
        <v>313</v>
      </c>
      <c r="D90" s="21" t="s">
        <v>314</v>
      </c>
      <c r="E90" s="103" t="s">
        <v>318</v>
      </c>
      <c r="G90" s="25" t="s">
        <v>432</v>
      </c>
      <c r="H90" s="25" t="s">
        <v>431</v>
      </c>
      <c r="I90" s="21" t="s">
        <v>7</v>
      </c>
      <c r="J90" s="24">
        <f t="shared" si="479"/>
        <v>88</v>
      </c>
      <c r="K90" s="25" t="s">
        <v>9</v>
      </c>
      <c r="L90" s="26">
        <f t="shared" si="480"/>
        <v>88</v>
      </c>
      <c r="M90" s="27" t="s">
        <v>10</v>
      </c>
      <c r="N90" s="24">
        <f t="shared" si="481"/>
        <v>88</v>
      </c>
      <c r="O90" s="25" t="s">
        <v>11</v>
      </c>
      <c r="P90" s="24" t="str">
        <f t="shared" si="482"/>
        <v xml:space="preserve">Odkryj  pomnik Wisły w Wiśle </v>
      </c>
      <c r="Q90" s="27" t="s">
        <v>48</v>
      </c>
      <c r="R90" s="25" t="s">
        <v>37</v>
      </c>
      <c r="S90" s="26">
        <f t="shared" si="483"/>
        <v>88</v>
      </c>
      <c r="T90" s="27" t="s">
        <v>38</v>
      </c>
      <c r="U90" s="24">
        <f t="shared" si="484"/>
        <v>88</v>
      </c>
      <c r="V90" s="25" t="s">
        <v>12</v>
      </c>
      <c r="W90" s="24">
        <f t="shared" si="485"/>
        <v>88</v>
      </c>
      <c r="X90" s="25" t="s">
        <v>13</v>
      </c>
      <c r="Y90" s="24" t="str">
        <f t="shared" si="486"/>
        <v xml:space="preserve">Odkryj  pomnik Wisły w Wiśle </v>
      </c>
      <c r="Z90" s="25" t="s">
        <v>49</v>
      </c>
      <c r="AA90" s="24" t="str">
        <f t="shared" si="487"/>
        <v>Pomnik dziewczyny   nazwany pomnikiem  "Źródeł Wisły" znajdziesz   na terenie parku wiślańskiego w   Wiśle. Obecny  pomnik  jest trzecią wersją postaci Wodnej Nimfy symbolizującej rzekę Wisłę. Pierwszy pomnik Źródła Wisły  został odsłonięty  podczas największej imprezy folklorystycznej lat międzywojennych - Święta Gór, która odbyła się w Wiśle w 1937 roku. Odlana z brązu  postać dziewczyny   w mokrej  sukni z naręczem kwiatów kroczącej  boso przez łąkę  została zniszczona podczas II wojny światowej. W  1975 roku, w związku z udziałem Wisły w telewizyjnym turnieju Bank Miast w tym miejscu   stanęła nowa rzeźba - pomnik Wiślanki -   Ślązaczki  ubranej w pełny strój ludowy. Obecna rzeźba, odsłonięta w 2014 roku   w zdecydowany sposób nawiązuje   do przedwojennego pierwowzoru.</v>
      </c>
      <c r="AB90" s="25" t="s">
        <v>14</v>
      </c>
      <c r="AC90" s="24">
        <f t="shared" si="488"/>
        <v>88</v>
      </c>
      <c r="AD90" s="25" t="s">
        <v>308</v>
      </c>
      <c r="AE90" s="24">
        <f t="shared" si="489"/>
        <v>88</v>
      </c>
      <c r="AF90" s="25" t="s">
        <v>15</v>
      </c>
      <c r="AG90" s="24">
        <f t="shared" si="490"/>
        <v>88</v>
      </c>
      <c r="AH90" s="28" t="s">
        <v>8</v>
      </c>
      <c r="AI90" s="74" t="str">
        <f t="shared" si="491"/>
        <v>&lt;!---WYCZYN_88_main--&gt;                    
                    &lt;div class=*@*feat-box*@* id=*@*wyczyn88*@* &gt;
                        &lt;p class=*@*feat-number*@*&gt;#wyczyn88&lt;/p&gt;
                        &lt;h3 class=*@*feat-title*@*&gt;Odkryj  pomnik Wisły w Wiśle &lt;/h3&gt;
                        &lt;p class=*@*feat-counter*@*&gt; 0 osób wzięło udział&lt;/p&gt;
                    &lt;/div&gt;
    &lt;!--feat pop-up code-----WYCZYN_88_---------------------------------------------------------------------------------&gt;
                    &lt;div class=*@*feat-content*@* id=*@*wyczyn88_content*@*&gt;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class=*@*feat-number*@*&gt;#wyczyn88&lt;/p&gt;
                                &lt;h2 class=*@*feat-title*@*&gt;Odkryj  pomnik Wisły w Wiśle &lt;/h2&gt;
                                &lt;p class=*@*feat-counter*@*&gt; 0 osób wzięło udział&lt;/p&gt;
                                &lt;p class=*@*feat-description*@*&gt;Pomnik dziewczyny   nazwany pomnikiem  "Źródeł Wisły" znajdziesz   na terenie parku wiślańskiego w   Wiśle. Obecny  pomnik  jest trzecią wersją postaci Wodnej Nimfy symbolizującej rzekę Wisłę. Pierwszy pomnik Źródła Wisły  został odsłonięty  podczas największej imprezy folklorystycznej lat międzywojennych - Święta Gór, która odbyła się w Wiśle w 1937 roku. Odlana z brązu  postać dziewczyny   w mokrej  sukni z naręczem kwiatów kroczącej  boso przez łąkę  została zniszczona podczas II wojny światowej. W  1975 roku, w związku z udziałem Wisły w telewizyjnym turnieju Bank Miast w tym miejscu   stanęła nowa rzeźba - pomnik Wiślanki -   Ślązaczki  ubranej w pełny strój ludowy. Obecna rzeźba, odsłonięta w 2014 roku   w zdecydowany sposób nawiązuje   do przedwojennego pierwowzoru.&lt;/p&gt;
                            &lt;/div&gt;
                            &lt;div class=*@*feat-map-block*@*&gt;
                                &lt;div id=*@*map_wyczyn88*@*&gt;&lt;/div&gt;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WYCZYN_88_main--&gt;</v>
      </c>
      <c r="AJ90" s="29" t="str">
        <f t="shared" si="492"/>
        <v xml:space="preserve">                    
    &lt;!--feat pop-up code-----WYCZYN_88_---------------------------------------------------------------------------------&gt;
                    &lt;div class=*@*feat-content*@* id=*@*wyczyn88_content*@*&gt;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class=*@*feat-number*@*&gt;#wyczyn88&lt;/p&gt;
                                &lt;h2 class=*@*feat-title*@*&gt;Odkryj  pomnik Wisły w Wiśle &lt;/h2&gt;
                                &lt;p class=*@*feat-counter*@*&gt; 0 osób wzięło udział&lt;/p&gt;
                                &lt;p class=*@*feat-description*@*&gt;Pomnik dziewczyny   nazwany pomnikiem  "Źródeł Wisły" znajdziesz   na terenie parku wiślańskiego w   Wiśle. Obecny  pomnik  jest trzecią wersją postaci Wodnej Nimfy symbolizującej rzekę Wisłę. Pierwszy pomnik Źródła Wisły  został odsłonięty  podczas największej imprezy folklorystycznej lat międzywojennych - Święta Gór, która odbyła się w Wiśle w 1937 roku. Odlana z brązu  postać dziewczyny   w mokrej  sukni z naręczem kwiatów kroczącej  boso przez łąkę  została zniszczona podczas II wojny światowej. W  1975 roku, w związku z udziałem Wisły w telewizyjnym turnieju Bank Miast w tym miejscu   stanęła nowa rzeźba - pomnik Wiślanki -   Ślązaczki  ubranej w pełny strój ludowy. Obecna rzeźba, odsłonięta w 2014 roku   w zdecydowany sposób nawiązuje   do przedwojennego pierwowzoru.&lt;/p&gt;
                            &lt;/div&gt;
                            &lt;div class=*@*feat-map-block*@*&gt;
                                &lt;div id=*@*map_wyczyn88*@*&gt;&lt;/div&gt;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#wyczyn88&lt;/p&gt;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WYCZYN_88_main--&gt;</v>
      </c>
      <c r="AK90" s="31" t="str">
        <f t="shared" si="493"/>
        <v>#wyczyn88_content,</v>
      </c>
      <c r="AL90" s="31" t="str">
        <f t="shared" si="494"/>
        <v>#map_wyczyn88,</v>
      </c>
      <c r="AM90" s="25" t="s">
        <v>17</v>
      </c>
      <c r="AN90" s="24" t="str">
        <f t="shared" si="495"/>
        <v>88'</v>
      </c>
      <c r="AO90" s="32" t="s">
        <v>18</v>
      </c>
      <c r="AP90" s="24">
        <f t="shared" si="496"/>
        <v>88</v>
      </c>
      <c r="AQ90" s="25" t="s">
        <v>19</v>
      </c>
      <c r="AR90" s="24">
        <f t="shared" si="497"/>
        <v>88</v>
      </c>
      <c r="AS90" s="25" t="s">
        <v>20</v>
      </c>
      <c r="AT90" s="24">
        <f t="shared" si="498"/>
        <v>88</v>
      </c>
      <c r="AU90" s="25" t="s">
        <v>21</v>
      </c>
      <c r="AV90" s="29" t="str">
        <f t="shared" si="499"/>
        <v xml:space="preserve">    $('#wyczyn88').click(function() {
        document.querySelector('.bg-modal').style.display = 'block';
        document.querySelector('#wyczyn88_content').style.display = 'block';
        document.querySelector('#wyczyn88_content').style.position = 'fixed';
    });
    /*Closing the pop-up with feat-description*/
        $('.popup-close-arrow').click(function() {
        document.querySelector('.bg-modal').style.display = 'none';
        document.querySelector('#wyczyn88_content').style.display = 'none';
    });</v>
      </c>
      <c r="AW90" s="25" t="s">
        <v>32</v>
      </c>
      <c r="AX90" s="33">
        <f t="shared" si="500"/>
        <v>88</v>
      </c>
      <c r="AY90" s="25" t="s">
        <v>24</v>
      </c>
      <c r="AZ90" s="33">
        <f t="shared" si="501"/>
        <v>88</v>
      </c>
      <c r="BA90" s="28" t="s">
        <v>25</v>
      </c>
      <c r="BB90" s="33" t="str">
        <f t="shared" si="502"/>
        <v>49.647198</v>
      </c>
      <c r="BC90" s="28" t="s">
        <v>26</v>
      </c>
      <c r="BD90" s="33" t="str">
        <f t="shared" si="503"/>
        <v>18.7129727</v>
      </c>
      <c r="BE90" s="25" t="s">
        <v>182</v>
      </c>
      <c r="BF90" s="33">
        <f t="shared" si="504"/>
        <v>88</v>
      </c>
      <c r="BG90" s="25" t="s">
        <v>27</v>
      </c>
      <c r="BH90" s="33">
        <f t="shared" si="505"/>
        <v>88</v>
      </c>
      <c r="BI90" s="28" t="s">
        <v>28</v>
      </c>
      <c r="BJ90" s="33">
        <f t="shared" si="506"/>
        <v>88</v>
      </c>
      <c r="BK90" s="25" t="s">
        <v>29</v>
      </c>
      <c r="BL90" s="33">
        <f t="shared" si="507"/>
        <v>88</v>
      </c>
      <c r="BM90" s="25" t="s">
        <v>50</v>
      </c>
      <c r="BN90" s="25" t="str">
        <f t="shared" si="508"/>
        <v>49.647198</v>
      </c>
      <c r="BO90" s="25" t="s">
        <v>26</v>
      </c>
      <c r="BP90" s="25" t="str">
        <f t="shared" si="509"/>
        <v>18.7129727</v>
      </c>
      <c r="BQ90" s="25" t="s">
        <v>181</v>
      </c>
      <c r="BR90" s="33">
        <f t="shared" si="510"/>
        <v>88</v>
      </c>
      <c r="BS90" s="28" t="s">
        <v>30</v>
      </c>
      <c r="BT90" s="33">
        <f t="shared" si="511"/>
        <v>88</v>
      </c>
      <c r="BU90" s="25" t="s">
        <v>31</v>
      </c>
      <c r="BV90" s="33"/>
      <c r="BW90" s="28"/>
      <c r="BX90" s="33"/>
      <c r="BY90" s="28"/>
      <c r="BZ90" s="29" t="str">
        <f t="shared" si="512"/>
        <v xml:space="preserve">//----------------------------------------------------------------------------------------------------------------------------------------------------------------------------
                //Markers for WYCZYN_88
                //marker for main page
                addMarker_w88_main({coords:{lat:49.647198, lng:18.7129727}, iconImage:'http://nieodlegla.pl/files/marker.svg', });
                function addMarker_w88_main(props) {var marker = new google.maps.Marker({ position:props.coords, map:map, }); if(props.iconImage){marker.setIcon(props.iconImage);}
                                                  google.maps.event.addListener(marker, "click", function() { document.querySelector('.bg-modal').style.display = 'block';         document.querySelector('#wyczyn88_content').style.display = 'block'; document.querySelector('#wyczyn88_content').style.position = 'fixed';});
                                                  };
                //Marker for pop-up
                addMarker_w88({coords:{lat:49.647198, lng:18.7129727}, iconImage:'http://nieodlegla.pl/files/pin.svg', });
                function addMarker_w88(props) {var marker = new google.maps.Marker({ position:props.coords, map:map_wyczyn88, }); if(props.iconImage){marker.setIcon(props.iconImage);}};
                //----------------------------------------------------------------------------------------------------------------------------------------------------------------------------
</v>
      </c>
      <c r="CA90" s="28" t="s">
        <v>33</v>
      </c>
      <c r="CB90" s="33">
        <f t="shared" si="513"/>
        <v>88</v>
      </c>
      <c r="CC90" s="28" t="s">
        <v>34</v>
      </c>
      <c r="CD90" s="33" t="str">
        <f t="shared" si="514"/>
        <v>88'</v>
      </c>
      <c r="CE90" s="28" t="s">
        <v>35</v>
      </c>
      <c r="CF90" s="29" t="str">
        <f t="shared" si="515"/>
        <v>var map_wyczyn88 = new google.maps.Map(document.getElementById('map_wyczyn88'), optionsFeatPopup);</v>
      </c>
      <c r="CG90" s="25" t="s">
        <v>32</v>
      </c>
      <c r="CH90" s="24">
        <f t="shared" si="516"/>
        <v>88</v>
      </c>
      <c r="CI90" s="25" t="s">
        <v>154</v>
      </c>
      <c r="CJ90" s="29" t="str">
        <f t="shared" si="517"/>
        <v xml:space="preserve">//----------------------------------------------------------------------------------------------------------------------------------------------------------------------------
                //Markers for WYCZYN_88                //Marker for pop-up
                addMarker_w88({coords:{lat:49.647198, lng:18.7129727}, iconImage:'http://nieodlegla.pl/files/pin.svg', });
                function addMarker_w88(props) {var marker = new google.maps.Marker({ position:props.coords, map:map_wyczyn88, }); if(props.iconImage){marker.setIcon(props.iconImage);}};
                //----------------------------------------------------------------------------------------------------------------------------------------------------------------------------
</v>
      </c>
      <c r="CK90" s="2" t="str">
        <f t="shared" si="398"/>
        <v>{
    *@*displayName*@*: *@*#wyczyn88*@*,
    *@*title*@*: *@*Odkryj  pomnik Wisły w Wiśle *@*,
    *@*contestants*@*: ,
    *@*lat*@*: 49.647198,
    *@*lng*@*: 18.7129727,
    *@*description*@*: *@*</v>
      </c>
      <c r="CL90" s="2" t="str">
        <f t="shared" si="399"/>
        <v>*@*,
    *@*author*@*: *@*Gosia*@*
  },</v>
      </c>
      <c r="CM90" s="11" t="str">
        <f t="shared" si="400"/>
        <v>{
    *@*displayName*@*: *@*#wyczyn88*@*,
    *@*title*@*: *@*Odkryj  pomnik Wisły w Wiśle *@*,
    *@*contestants*@*: ,
    *@*lat*@*: 49.647198,
    *@*lng*@*: 18.7129727,
    *@*description*@*: *@*Pomnik dziewczyny   nazwany pomnikiem  "Źródeł Wisły" znajdziesz   na terenie parku wiślańskiego w   Wiśle. Obecny  pomnik  jest trzecią wersją postaci Wodnej Nimfy symbolizującej rzekę Wisłę. Pierwszy pomnik Źródła Wisły  został odsłonięty  podczas największej imprezy folklorystycznej lat międzywojennych - Święta Gór, która odbyła się w Wiśle w 1937 roku. Odlana z brązu  postać dziewczyny   w mokrej  sukni z naręczem kwiatów kroczącej  boso przez łąkę  została zniszczona podczas II wojny światowej. W  1975 roku, w związku z udziałem Wisły w telewizyjnym turnieju Bank Miast w tym miejscu   stanęła nowa rzeźba - pomnik Wiślanki -   Ślązaczki  ubranej w pełny strój ludowy. Obecna rzeźba, odsłonięta w 2014 roku   w zdecydowany sposób nawiązuje   do przedwojennego pierwowzoru.*@*,
    *@*author*@*: *@*Gosia*@*
  },</v>
      </c>
    </row>
    <row r="91" spans="1:91" ht="54" customHeight="1" thickBot="1" x14ac:dyDescent="0.3">
      <c r="A91" s="34">
        <v>89</v>
      </c>
      <c r="E91" s="3" t="s">
        <v>319</v>
      </c>
      <c r="G91" s="97" t="s">
        <v>434</v>
      </c>
      <c r="H91" s="97" t="s">
        <v>433</v>
      </c>
      <c r="I91" s="52" t="s">
        <v>7</v>
      </c>
      <c r="J91" s="53">
        <f t="shared" ref="J91:J95" si="518">A91</f>
        <v>89</v>
      </c>
      <c r="K91" s="54" t="s">
        <v>9</v>
      </c>
      <c r="L91" s="55">
        <f t="shared" ref="L91:L95" si="519">A91</f>
        <v>89</v>
      </c>
      <c r="M91" s="56" t="s">
        <v>10</v>
      </c>
      <c r="N91" s="53">
        <f t="shared" ref="N91:N95" si="520">A91</f>
        <v>89</v>
      </c>
      <c r="O91" s="54" t="s">
        <v>11</v>
      </c>
      <c r="P91" s="53" t="str">
        <f t="shared" ref="P91:P95" si="521">E91</f>
        <v>Odwiedź miejscowości - widma czyli wsie lub miasta, które zniknęły. Takie, które zostały wymazane z mapy przez historię bądź geologię.</v>
      </c>
      <c r="Q91" s="56" t="s">
        <v>48</v>
      </c>
      <c r="R91" s="54" t="s">
        <v>37</v>
      </c>
      <c r="S91" s="55">
        <f t="shared" ref="S91:S95" si="522">A91</f>
        <v>89</v>
      </c>
      <c r="T91" s="56" t="s">
        <v>38</v>
      </c>
      <c r="U91" s="53">
        <f t="shared" ref="U91:U95" si="523">A91</f>
        <v>89</v>
      </c>
      <c r="V91" s="54" t="s">
        <v>12</v>
      </c>
      <c r="W91" s="53">
        <f t="shared" ref="W91:W95" si="524">A91</f>
        <v>89</v>
      </c>
      <c r="X91" s="54" t="s">
        <v>13</v>
      </c>
      <c r="Y91" s="53" t="str">
        <f t="shared" ref="Y91:Y95" si="525">E91</f>
        <v>Odwiedź miejscowości - widma czyli wsie lub miasta, które zniknęły. Takie, które zostały wymazane z mapy przez historię bądź geologię.</v>
      </c>
      <c r="Z91" s="54" t="s">
        <v>49</v>
      </c>
      <c r="AA91" s="53" t="str">
        <f t="shared" ref="AA91:AA95" si="526">G91</f>
        <v>Odszukaj ślady niegdysiejszego ich trwania, poznaj historię istnienia i znikania. Sięgnij do literatury, tam znajdziesz tropy. A potem odszukaj je w przestrzeni, przespaceruj się nieistniejącymi uliczkami, zapukaj do drzwi widmowego kościoła, wsłuchaj się w ciszę, zanurz na chwilę w melancholii. Odwiedź przynajmniej jedno takie miejsce.</v>
      </c>
      <c r="AB91" s="54" t="s">
        <v>14</v>
      </c>
      <c r="AC91" s="53">
        <f t="shared" ref="AC91:AC95" si="527">A91</f>
        <v>89</v>
      </c>
      <c r="AD91" s="54" t="s">
        <v>308</v>
      </c>
      <c r="AE91" s="53">
        <f t="shared" ref="AE91:AE95" si="528">A91</f>
        <v>89</v>
      </c>
      <c r="AF91" s="54" t="s">
        <v>15</v>
      </c>
      <c r="AG91" s="53">
        <f t="shared" ref="AG91:AG95" si="529">A91</f>
        <v>89</v>
      </c>
      <c r="AH91" s="57" t="s">
        <v>8</v>
      </c>
      <c r="AI91" s="78" t="str">
        <f t="shared" ref="AI91:AI95" si="530">CONCATENATE(I91,J91,K91,L91,M91,N91,O91,P91,Q91,R91,S91,T91,U91,V91,W91,X91,Y91,Z91,AA91,AB91,AC91,AD91,AE91,AF91,AG91,AH91)</f>
        <v>&lt;!---WYCZYN_89_main--&gt;                    
                    &lt;div class=*@*feat-box*@* id=*@*wyczyn89*@* &gt;
                        &lt;p class=*@*feat-number*@*&gt;#wyczyn89&lt;/p&gt;
                        &lt;h3 class=*@*feat-title*@*&gt;Odwiedź miejscowości - widma czyli wsie lub miasta, które zniknęły. Takie, które zostały wymazane z mapy przez historię bądź geologię.&lt;/h3&gt;
                        &lt;p class=*@*feat-counter*@*&gt; 0 osób wzięło udział&lt;/p&gt;
                    &lt;/div&gt;
    &lt;!--feat pop-up code-----WYCZYN_89_---------------------------------------------------------------------------------&gt;
                    &lt;div class=*@*feat-content*@* id=*@*wyczyn89_content*@*&gt;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class=*@*feat-number*@*&gt;#wyczyn89&lt;/p&gt;
                                &lt;h2 class=*@*feat-title*@*&gt;Odwiedź miejscowości - widma czyli wsie lub miasta, które zniknęły. Takie, które zostały wymazane z mapy przez historię bądź geologię.&lt;/h2&gt;
                                &lt;p class=*@*feat-counter*@*&gt; 0 osób wzięło udział&lt;/p&gt;
                                &lt;p class=*@*feat-description*@*&gt;Odszukaj ślady niegdysiejszego ich trwania, poznaj historię istnienia i znikania. Sięgnij do literatury, tam znajdziesz tropy. A potem odszukaj je w przestrzeni, przespaceruj się nieistniejącymi uliczkami, zapukaj do drzwi widmowego kościoła, wsłuchaj się w ciszę, zanurz na chwilę w melancholii. Odwiedź przynajmniej jedno takie miejsce.&lt;/p&gt;
                            &lt;/div&gt;
                            &lt;div class=*@*feat-map-block*@*&gt;
                                &lt;div id=*@*map_wyczyn89*@*&gt;&lt;/div&gt;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WYCZYN_89_main--&gt;</v>
      </c>
      <c r="AJ91" s="58" t="str">
        <f t="shared" ref="AJ91:AJ95" si="531">CONCATENATE(R91,S91,T91,U91,V91,W91,X91,Y91,Z91,AA91,AB91,AC91,AD91,AE91,AF91,AG91,AH91)</f>
        <v xml:space="preserve">                    
    &lt;!--feat pop-up code-----WYCZYN_89_---------------------------------------------------------------------------------&gt;
                    &lt;div class=*@*feat-content*@* id=*@*wyczyn89_content*@*&gt;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class=*@*feat-number*@*&gt;#wyczyn89&lt;/p&gt;
                                &lt;h2 class=*@*feat-title*@*&gt;Odwiedź miejscowości - widma czyli wsie lub miasta, które zniknęły. Takie, które zostały wymazane z mapy przez historię bądź geologię.&lt;/h2&gt;
                                &lt;p class=*@*feat-counter*@*&gt; 0 osób wzięło udział&lt;/p&gt;
                                &lt;p class=*@*feat-description*@*&gt;Odszukaj ślady niegdysiejszego ich trwania, poznaj historię istnienia i znikania. Sięgnij do literatury, tam znajdziesz tropy. A potem odszukaj je w przestrzeni, przespaceruj się nieistniejącymi uliczkami, zapukaj do drzwi widmowego kościoła, wsłuchaj się w ciszę, zanurz na chwilę w melancholii. Odwiedź przynajmniej jedno takie miejsce.&lt;/p&gt;
                            &lt;/div&gt;
                            &lt;div class=*@*feat-map-block*@*&gt;
                                &lt;div id=*@*map_wyczyn89*@*&gt;&lt;/div&gt;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#wyczyn89&lt;/p&gt;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WYCZYN_89_main--&gt;</v>
      </c>
      <c r="AK91" s="59" t="str">
        <f t="shared" ref="AK91:AK95" si="532">"#wyczyn"&amp;A91&amp;"_content,"</f>
        <v>#wyczyn89_content,</v>
      </c>
      <c r="AL91" s="59" t="str">
        <f t="shared" ref="AL91:AL95" si="533">"#map_wyczyn"&amp;A91&amp;","</f>
        <v>#map_wyczyn89,</v>
      </c>
      <c r="AM91" s="54" t="s">
        <v>17</v>
      </c>
      <c r="AN91" s="53" t="str">
        <f t="shared" ref="AN91:AN95" si="534">A91&amp;"'"</f>
        <v>89'</v>
      </c>
      <c r="AO91" s="60" t="s">
        <v>18</v>
      </c>
      <c r="AP91" s="53">
        <f t="shared" ref="AP91:AP95" si="535">A91</f>
        <v>89</v>
      </c>
      <c r="AQ91" s="54" t="s">
        <v>19</v>
      </c>
      <c r="AR91" s="53">
        <f t="shared" ref="AR91:AR95" si="536">A91</f>
        <v>89</v>
      </c>
      <c r="AS91" s="54" t="s">
        <v>20</v>
      </c>
      <c r="AT91" s="53">
        <f t="shared" ref="AT91:AT95" si="537">A91</f>
        <v>89</v>
      </c>
      <c r="AU91" s="54" t="s">
        <v>21</v>
      </c>
      <c r="AV91" s="58" t="str">
        <f t="shared" ref="AV91:AV103" si="538">CONCATENATE(AM91,AN91,AO91,AP91,AQ91,AR91,AS91,AT91,AU91)</f>
        <v xml:space="preserve">    $('#wyczyn89').click(function() {
        document.querySelector('.bg-modal').style.display = 'block';
        document.querySelector('#wyczyn89_content').style.display = 'block';
        document.querySelector('#wyczyn89_content').style.position = 'fixed';
    });
    /*Closing the pop-up with feat-description*/
        $('.popup-close-arrow').click(function() {
        document.querySelector('.bg-modal').style.display = 'none';
        document.querySelector('#wyczyn89_content').style.display = 'none';
    });</v>
      </c>
      <c r="AW91" s="54" t="s">
        <v>32</v>
      </c>
      <c r="AX91" s="61">
        <f t="shared" ref="AX91:AX95" si="539">A91</f>
        <v>89</v>
      </c>
      <c r="AY91" s="54" t="s">
        <v>24</v>
      </c>
      <c r="AZ91" s="61">
        <f t="shared" ref="AZ91:AZ95" si="540">A91</f>
        <v>89</v>
      </c>
      <c r="BA91" s="57" t="s">
        <v>25</v>
      </c>
      <c r="BB91" s="61">
        <f t="shared" ref="BB91:BB95" si="541">C91</f>
        <v>0</v>
      </c>
      <c r="BC91" s="57" t="s">
        <v>26</v>
      </c>
      <c r="BD91" s="61">
        <f t="shared" ref="BD91:BD95" si="542">D91</f>
        <v>0</v>
      </c>
      <c r="BE91" s="2" t="s">
        <v>182</v>
      </c>
      <c r="BF91" s="61">
        <f t="shared" ref="BF91:BF95" si="543">A91</f>
        <v>89</v>
      </c>
      <c r="BG91" s="54" t="s">
        <v>27</v>
      </c>
      <c r="BH91" s="61">
        <f t="shared" ref="BH91:BH95" si="544">A91</f>
        <v>89</v>
      </c>
      <c r="BI91" s="57" t="s">
        <v>28</v>
      </c>
      <c r="BJ91" s="61">
        <f t="shared" ref="BJ91:BJ95" si="545">A91</f>
        <v>89</v>
      </c>
      <c r="BK91" s="54" t="s">
        <v>29</v>
      </c>
      <c r="BL91" s="61">
        <f t="shared" ref="BL91:BL95" si="546">A91</f>
        <v>89</v>
      </c>
      <c r="BM91" s="54" t="s">
        <v>50</v>
      </c>
      <c r="BN91" s="54">
        <f t="shared" ref="BN91:BN95" si="547">C91</f>
        <v>0</v>
      </c>
      <c r="BO91" s="54" t="s">
        <v>26</v>
      </c>
      <c r="BP91" s="54">
        <f t="shared" ref="BP91:BP95" si="548">D91</f>
        <v>0</v>
      </c>
      <c r="BQ91" s="2" t="s">
        <v>181</v>
      </c>
      <c r="BR91" s="61">
        <f t="shared" ref="BR91:BR95" si="549">A91</f>
        <v>89</v>
      </c>
      <c r="BS91" s="57" t="s">
        <v>30</v>
      </c>
      <c r="BT91" s="61">
        <f t="shared" ref="BT91:BT95" si="550">A91</f>
        <v>89</v>
      </c>
      <c r="BU91" s="54" t="s">
        <v>31</v>
      </c>
      <c r="BV91" s="61"/>
      <c r="BW91" s="57"/>
      <c r="BX91" s="61"/>
      <c r="BY91" s="57"/>
      <c r="BZ91" s="58" t="str">
        <f t="shared" ref="BZ91:BZ95" si="551">CONCATENATE(AW91,AX91,AY91,AZ91,BA91,BB91,BC91,BD91,BE91,BF91,BG91,BH91,BI91,BJ91,BK91,BL91,BM91,BN91,BO91,BP91,BQ91,BR91,BS91,BT91,BU91)</f>
        <v xml:space="preserve">//----------------------------------------------------------------------------------------------------------------------------------------------------------------------------
                //Markers for WYCZYN_89
                //marker for main page
                addMarker_w89_main({coords:{lat:0, lng:0}, iconImage:'http://nieodlegla.pl/files/marker.svg', });
                function addMarker_w89_main(props) {var marker = new google.maps.Marker({ position:props.coords, map:map, }); if(props.iconImage){marker.setIcon(props.iconImage);}
                                                  google.maps.event.addListener(marker, "click", function() { document.querySelector('.bg-modal').style.display = 'block';         document.querySelector('#wyczyn89_content').style.display = 'block'; document.querySelector('#wyczyn89_content').style.position = 'fixed';});
                                                  };
                //Marker for pop-up
                addMarker_w89({coords:{lat:0, lng:0}, iconImage:'http://nieodlegla.pl/files/pin.svg', });
                function addMarker_w89(props) {var marker = new google.maps.Marker({ position:props.coords, map:map_wyczyn89, }); if(props.iconImage){marker.setIcon(props.iconImage);}};
                //----------------------------------------------------------------------------------------------------------------------------------------------------------------------------
</v>
      </c>
      <c r="CA91" s="57" t="s">
        <v>33</v>
      </c>
      <c r="CB91" s="61">
        <f t="shared" ref="CB91:CB95" si="552">A91</f>
        <v>89</v>
      </c>
      <c r="CC91" s="57" t="s">
        <v>34</v>
      </c>
      <c r="CD91" s="61" t="str">
        <f t="shared" ref="CD91:CD95" si="553">A91&amp;"'"</f>
        <v>89'</v>
      </c>
      <c r="CE91" s="57" t="s">
        <v>35</v>
      </c>
      <c r="CF91" s="58" t="str">
        <f t="shared" ref="CF91:CF95" si="554">CONCATENATE(CA91,CB91,CC91,CD91,CE91,)</f>
        <v>var map_wyczyn89 = new google.maps.Map(document.getElementById('map_wyczyn89'), optionsFeatPopup);</v>
      </c>
      <c r="CG91" s="2" t="s">
        <v>32</v>
      </c>
      <c r="CH91" s="6">
        <f t="shared" ref="CH91:CH95" si="555">A91</f>
        <v>89</v>
      </c>
      <c r="CI91" s="2" t="s">
        <v>154</v>
      </c>
      <c r="CJ91" s="9" t="str">
        <f t="shared" ref="CJ91:CJ95" si="556">CONCATENATE(CG91,CH91,CI91,BL91,BM91,BN91,BO91,BP91,BQ91,BR91,BS91,BT91,BU91)</f>
        <v xml:space="preserve">//----------------------------------------------------------------------------------------------------------------------------------------------------------------------------
                //Markers for WYCZYN_89                //Marker for pop-up
                addMarker_w89({coords:{lat:0, lng:0}, iconImage:'http://nieodlegla.pl/files/pin.svg', });
                function addMarker_w89(props) {var marker = new google.maps.Marker({ position:props.coords, map:map_wyczyn89, }); if(props.iconImage){marker.setIcon(props.iconImage);}};
                //----------------------------------------------------------------------------------------------------------------------------------------------------------------------------
</v>
      </c>
      <c r="CK91" s="2" t="str">
        <f t="shared" si="398"/>
        <v>{
    *@*displayName*@*: *@*#wyczyn89*@*,
    *@*title*@*: *@*Odwiedź miejscowości - widma czyli wsie lub miasta, które zniknęły. Takie, które zostały wymazane z mapy przez historię bądź geologię.*@*,
    *@*contestants*@*: ,
    *@*lat*@*: ,
    *@*lng*@*: ,
    *@*description*@*: *@*</v>
      </c>
      <c r="CL91" s="2" t="str">
        <f t="shared" si="399"/>
        <v>*@*,
    *@*author*@*: *@*Filip Springer*@*
  },</v>
      </c>
      <c r="CM91" s="11" t="str">
        <f t="shared" si="400"/>
        <v>{
    *@*displayName*@*: *@*#wyczyn89*@*,
    *@*title*@*: *@*Odwiedź miejscowości - widma czyli wsie lub miasta, które zniknęły. Takie, które zostały wymazane z mapy przez historię bądź geologię.*@*,
    *@*contestants*@*: ,
    *@*lat*@*: ,
    *@*lng*@*: ,
    *@*description*@*: *@*Odszukaj ślady niegdysiejszego ich trwania, poznaj historię istnienia i znikania. Sięgnij do literatury, tam znajdziesz tropy. A potem odszukaj je w przestrzeni, przespaceruj się nieistniejącymi uliczkami, zapukaj do drzwi widmowego kościoła, wsłuchaj się w ciszę, zanurz na chwilę w melancholii. Odwiedź przynajmniej jedno takie miejsce.*@*,
    *@*author*@*: *@*Filip Springer*@*
  },</v>
      </c>
    </row>
    <row r="92" spans="1:91" ht="54" customHeight="1" thickBot="1" x14ac:dyDescent="0.3">
      <c r="A92" s="34">
        <v>90</v>
      </c>
      <c r="B92" s="3" t="s">
        <v>320</v>
      </c>
      <c r="C92" s="3" t="s">
        <v>329</v>
      </c>
      <c r="D92" s="3" t="s">
        <v>330</v>
      </c>
      <c r="E92" s="3" t="s">
        <v>321</v>
      </c>
      <c r="G92" s="2" t="s">
        <v>436</v>
      </c>
      <c r="H92" s="2" t="s">
        <v>435</v>
      </c>
      <c r="I92" s="52" t="s">
        <v>7</v>
      </c>
      <c r="J92" s="53">
        <f t="shared" si="518"/>
        <v>90</v>
      </c>
      <c r="K92" s="54" t="s">
        <v>9</v>
      </c>
      <c r="L92" s="55">
        <f t="shared" si="519"/>
        <v>90</v>
      </c>
      <c r="M92" s="56" t="s">
        <v>10</v>
      </c>
      <c r="N92" s="53">
        <f t="shared" si="520"/>
        <v>90</v>
      </c>
      <c r="O92" s="54" t="s">
        <v>11</v>
      </c>
      <c r="P92" s="53" t="str">
        <f t="shared" si="521"/>
        <v>Całowanie w Całowanie</v>
      </c>
      <c r="Q92" s="56" t="s">
        <v>48</v>
      </c>
      <c r="R92" s="54" t="s">
        <v>37</v>
      </c>
      <c r="S92" s="55">
        <f t="shared" si="522"/>
        <v>90</v>
      </c>
      <c r="T92" s="56" t="s">
        <v>38</v>
      </c>
      <c r="U92" s="53">
        <f t="shared" si="523"/>
        <v>90</v>
      </c>
      <c r="V92" s="54" t="s">
        <v>12</v>
      </c>
      <c r="W92" s="53">
        <f t="shared" si="524"/>
        <v>90</v>
      </c>
      <c r="X92" s="54" t="s">
        <v>13</v>
      </c>
      <c r="Y92" s="53" t="str">
        <f t="shared" si="525"/>
        <v>Całowanie w Całowanie</v>
      </c>
      <c r="Z92" s="54" t="s">
        <v>49</v>
      </c>
      <c r="AA92" s="53" t="str">
        <f t="shared" si="526"/>
        <v xml:space="preserve">Zabierz ukochaną/ukochanego  na Bagno Całowanie koło wsi Podbiel na Mazowszu i pocałuj ją czule.  Torfowisko Całowanie należy do największych torfowisk niskich na Nizinie Mazowieckiej. Położone jest około 30 km na 
południe od Warszawy. Leży w granicach administracyjnych 4 gmin: Karczew, Celestynów, Osieck i Sobienie Jeziory. 
Lokalizacja: Leży w granicach administracyjnych 4 gmin: Karczew, Celestynów, Osieck i Sobienie Jeziory.
</v>
      </c>
      <c r="AB92" s="54" t="s">
        <v>14</v>
      </c>
      <c r="AC92" s="53">
        <f t="shared" si="527"/>
        <v>90</v>
      </c>
      <c r="AD92" s="54" t="s">
        <v>308</v>
      </c>
      <c r="AE92" s="53">
        <f t="shared" si="528"/>
        <v>90</v>
      </c>
      <c r="AF92" s="54" t="s">
        <v>15</v>
      </c>
      <c r="AG92" s="53">
        <f t="shared" si="529"/>
        <v>90</v>
      </c>
      <c r="AH92" s="57" t="s">
        <v>8</v>
      </c>
      <c r="AI92" s="74" t="str">
        <f t="shared" si="530"/>
        <v>&lt;!---WYCZYN_90_main--&gt;                    
                    &lt;div class=*@*feat-box*@* id=*@*wyczyn90*@* &gt;
                        &lt;p class=*@*feat-number*@*&gt;#wyczyn90&lt;/p&gt;
                        &lt;h3 class=*@*feat-title*@*&gt;Całowanie w Całowanie&lt;/h3&gt;
                        &lt;p class=*@*feat-counter*@*&gt; 0 osób wzięło udział&lt;/p&gt;
                    &lt;/div&gt;
    &lt;!--feat pop-up code-----WYCZYN_90_---------------------------------------------------------------------------------&gt;
                    &lt;div class=*@*feat-content*@* id=*@*wyczyn90_content*@*&gt;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class=*@*feat-number*@*&gt;#wyczyn90&lt;/p&gt;
                                &lt;h2 class=*@*feat-title*@*&gt;Całowanie w Całowanie&lt;/h2&gt;
                                &lt;p class=*@*feat-counter*@*&gt; 0 osób wzięło udział&lt;/p&gt;
                                &lt;p class=*@*feat-description*@*&gt;Zabierz ukochaną/ukochanego  na Bagno Całowanie koło wsi Podbiel na Mazowszu i pocałuj ją czule.  Torfowisko Całowanie należy do największych torfowisk niskich na Nizinie Mazowieckiej. Położone jest około 30 km na 
południe od Warszawy. Leży w granicach administracyjnych 4 gmin: Karczew, Celestynów, Osieck i Sobienie Jeziory. 
Lokalizacja: Leży w granicach administracyjnych 4 gmin: Karczew, Celestynów, Osieck i Sobienie Jeziory.
&lt;/p&gt;
                            &lt;/div&gt;
                            &lt;div class=*@*feat-map-block*@*&gt;
                                &lt;div id=*@*map_wyczyn90*@*&gt;&lt;/div&gt;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WYCZYN_90_main--&gt;</v>
      </c>
      <c r="AJ92" s="58" t="str">
        <f t="shared" si="531"/>
        <v xml:space="preserve">                    
    &lt;!--feat pop-up code-----WYCZYN_90_---------------------------------------------------------------------------------&gt;
                    &lt;div class=*@*feat-content*@* id=*@*wyczyn90_content*@*&gt;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class=*@*feat-number*@*&gt;#wyczyn90&lt;/p&gt;
                                &lt;h2 class=*@*feat-title*@*&gt;Całowanie w Całowanie&lt;/h2&gt;
                                &lt;p class=*@*feat-counter*@*&gt; 0 osób wzięło udział&lt;/p&gt;
                                &lt;p class=*@*feat-description*@*&gt;Zabierz ukochaną/ukochanego  na Bagno Całowanie koło wsi Podbiel na Mazowszu i pocałuj ją czule.  Torfowisko Całowanie należy do największych torfowisk niskich na Nizinie Mazowieckiej. Położone jest około 30 km na 
południe od Warszawy. Leży w granicach administracyjnych 4 gmin: Karczew, Celestynów, Osieck i Sobienie Jeziory. 
Lokalizacja: Leży w granicach administracyjnych 4 gmin: Karczew, Celestynów, Osieck i Sobienie Jeziory.
&lt;/p&gt;
                            &lt;/div&gt;
                            &lt;div class=*@*feat-map-block*@*&gt;
                                &lt;div id=*@*map_wyczyn90*@*&gt;&lt;/div&gt;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#wyczyn90&lt;/p&gt;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WYCZYN_90_main--&gt;</v>
      </c>
      <c r="AK92" s="59" t="str">
        <f t="shared" si="532"/>
        <v>#wyczyn90_content,</v>
      </c>
      <c r="AL92" s="59" t="str">
        <f t="shared" si="533"/>
        <v>#map_wyczyn90,</v>
      </c>
      <c r="AM92" s="54" t="s">
        <v>17</v>
      </c>
      <c r="AN92" s="53" t="str">
        <f t="shared" si="534"/>
        <v>90'</v>
      </c>
      <c r="AO92" s="60" t="s">
        <v>18</v>
      </c>
      <c r="AP92" s="53">
        <f t="shared" si="535"/>
        <v>90</v>
      </c>
      <c r="AQ92" s="54" t="s">
        <v>19</v>
      </c>
      <c r="AR92" s="53">
        <f t="shared" si="536"/>
        <v>90</v>
      </c>
      <c r="AS92" s="54" t="s">
        <v>20</v>
      </c>
      <c r="AT92" s="53">
        <f t="shared" si="537"/>
        <v>90</v>
      </c>
      <c r="AU92" s="54" t="s">
        <v>21</v>
      </c>
      <c r="AV92" s="58" t="str">
        <f t="shared" si="538"/>
        <v xml:space="preserve">    $('#wyczyn90').click(function() {
        document.querySelector('.bg-modal').style.display = 'block';
        document.querySelector('#wyczyn90_content').style.display = 'block';
        document.querySelector('#wyczyn90_content').style.position = 'fixed';
    });
    /*Closing the pop-up with feat-description*/
        $('.popup-close-arrow').click(function() {
        document.querySelector('.bg-modal').style.display = 'none';
        document.querySelector('#wyczyn90_content').style.display = 'none';
    });</v>
      </c>
      <c r="AW92" s="54" t="s">
        <v>32</v>
      </c>
      <c r="AX92" s="61">
        <f t="shared" si="539"/>
        <v>90</v>
      </c>
      <c r="AY92" s="54" t="s">
        <v>24</v>
      </c>
      <c r="AZ92" s="61">
        <f t="shared" si="540"/>
        <v>90</v>
      </c>
      <c r="BA92" s="57" t="s">
        <v>25</v>
      </c>
      <c r="BB92" s="61" t="str">
        <f t="shared" si="541"/>
        <v>52.02</v>
      </c>
      <c r="BC92" s="57" t="s">
        <v>26</v>
      </c>
      <c r="BD92" s="61" t="str">
        <f t="shared" si="542"/>
        <v xml:space="preserve"> 21.3416</v>
      </c>
      <c r="BE92" s="2" t="s">
        <v>182</v>
      </c>
      <c r="BF92" s="61">
        <f t="shared" si="543"/>
        <v>90</v>
      </c>
      <c r="BG92" s="54" t="s">
        <v>27</v>
      </c>
      <c r="BH92" s="61">
        <f t="shared" si="544"/>
        <v>90</v>
      </c>
      <c r="BI92" s="57" t="s">
        <v>28</v>
      </c>
      <c r="BJ92" s="61">
        <f t="shared" si="545"/>
        <v>90</v>
      </c>
      <c r="BK92" s="54" t="s">
        <v>29</v>
      </c>
      <c r="BL92" s="61">
        <f t="shared" si="546"/>
        <v>90</v>
      </c>
      <c r="BM92" s="54" t="s">
        <v>50</v>
      </c>
      <c r="BN92" s="54" t="str">
        <f t="shared" si="547"/>
        <v>52.02</v>
      </c>
      <c r="BO92" s="54" t="s">
        <v>26</v>
      </c>
      <c r="BP92" s="54" t="str">
        <f t="shared" si="548"/>
        <v xml:space="preserve"> 21.3416</v>
      </c>
      <c r="BQ92" s="2" t="s">
        <v>181</v>
      </c>
      <c r="BR92" s="61">
        <f t="shared" si="549"/>
        <v>90</v>
      </c>
      <c r="BS92" s="57" t="s">
        <v>30</v>
      </c>
      <c r="BT92" s="61">
        <f t="shared" si="550"/>
        <v>90</v>
      </c>
      <c r="BU92" s="54" t="s">
        <v>31</v>
      </c>
      <c r="BV92" s="61"/>
      <c r="BW92" s="57"/>
      <c r="BX92" s="61"/>
      <c r="BY92" s="57"/>
      <c r="BZ92" s="58" t="str">
        <f t="shared" si="551"/>
        <v xml:space="preserve">//----------------------------------------------------------------------------------------------------------------------------------------------------------------------------
                //Markers for WYCZYN_90
                //marker for main page
                addMarker_w90_main({coords:{lat:52.02, lng: 21.3416}, iconImage:'http://nieodlegla.pl/files/marker.svg', });
                function addMarker_w90_main(props) {var marker = new google.maps.Marker({ position:props.coords, map:map, }); if(props.iconImage){marker.setIcon(props.iconImage);}
                                                  google.maps.event.addListener(marker, "click", function() { document.querySelector('.bg-modal').style.display = 'block';         document.querySelector('#wyczyn90_content').style.display = 'block'; document.querySelector('#wyczyn90_content').style.position = 'fixed';});
                                                  };
                //Marker for pop-up
                addMarker_w90({coords:{lat:52.02, lng: 21.3416}, iconImage:'http://nieodlegla.pl/files/pin.svg', });
                function addMarker_w90(props) {var marker = new google.maps.Marker({ position:props.coords, map:map_wyczyn90, }); if(props.iconImage){marker.setIcon(props.iconImage);}};
                //----------------------------------------------------------------------------------------------------------------------------------------------------------------------------
</v>
      </c>
      <c r="CA92" s="57" t="s">
        <v>33</v>
      </c>
      <c r="CB92" s="61">
        <f t="shared" si="552"/>
        <v>90</v>
      </c>
      <c r="CC92" s="57" t="s">
        <v>34</v>
      </c>
      <c r="CD92" s="61" t="str">
        <f t="shared" si="553"/>
        <v>90'</v>
      </c>
      <c r="CE92" s="57" t="s">
        <v>35</v>
      </c>
      <c r="CF92" s="58" t="str">
        <f t="shared" si="554"/>
        <v>var map_wyczyn90 = new google.maps.Map(document.getElementById('map_wyczyn90'), optionsFeatPopup);</v>
      </c>
      <c r="CG92" s="2" t="s">
        <v>32</v>
      </c>
      <c r="CH92" s="6">
        <f t="shared" si="555"/>
        <v>90</v>
      </c>
      <c r="CI92" s="2" t="s">
        <v>154</v>
      </c>
      <c r="CJ92" s="9" t="str">
        <f t="shared" si="556"/>
        <v xml:space="preserve">//----------------------------------------------------------------------------------------------------------------------------------------------------------------------------
                //Markers for WYCZYN_90                //Marker for pop-up
                addMarker_w90({coords:{lat:52.02, lng: 21.3416}, iconImage:'http://nieodlegla.pl/files/pin.svg', });
                function addMarker_w90(props) {var marker = new google.maps.Marker({ position:props.coords, map:map_wyczyn90, }); if(props.iconImage){marker.setIcon(props.iconImage);}};
                //----------------------------------------------------------------------------------------------------------------------------------------------------------------------------
</v>
      </c>
      <c r="CK92" s="2" t="str">
        <f t="shared" si="398"/>
        <v>{
    *@*displayName*@*: *@*#wyczyn90*@*,
    *@*title*@*: *@*Całowanie w Całowanie*@*,
    *@*contestants*@*: ,
    *@*lat*@*: 52.02,
    *@*lng*@*:  21.3416,
    *@*description*@*: *@*</v>
      </c>
      <c r="CL92" s="2" t="str">
        <f t="shared" si="399"/>
        <v>*@*,
    *@*author*@*: *@*Marek i Marysia*@*
  },</v>
      </c>
      <c r="CM92" s="11" t="str">
        <f t="shared" si="400"/>
        <v>{
    *@*displayName*@*: *@*#wyczyn90*@*,
    *@*title*@*: *@*Całowanie w Całowanie*@*,
    *@*contestants*@*: ,
    *@*lat*@*: 52.02,
    *@*lng*@*:  21.3416,
    *@*description*@*: *@*Zabierz ukochaną/ukochanego  na Bagno Całowanie koło wsi Podbiel na Mazowszu i pocałuj ją czule.  Torfowisko Całowanie należy do największych torfowisk niskich na Nizinie Mazowieckiej. Położone jest około 30 km na 
południe od Warszawy. Leży w granicach administracyjnych 4 gmin: Karczew, Celestynów, Osieck i Sobienie Jeziory. 
Lokalizacja: Leży w granicach administracyjnych 4 gmin: Karczew, Celestynów, Osieck i Sobienie Jeziory.
*@*,
    *@*author*@*: *@*Marek i Marysia*@*
  },</v>
      </c>
    </row>
    <row r="93" spans="1:91" ht="54" customHeight="1" thickBot="1" x14ac:dyDescent="0.3">
      <c r="A93" s="34">
        <v>91</v>
      </c>
      <c r="B93" s="3" t="s">
        <v>322</v>
      </c>
      <c r="C93" s="3" t="s">
        <v>331</v>
      </c>
      <c r="D93" s="3" t="s">
        <v>332</v>
      </c>
      <c r="E93" s="3" t="s">
        <v>323</v>
      </c>
      <c r="G93" s="2" t="s">
        <v>438</v>
      </c>
      <c r="H93" s="2" t="s">
        <v>437</v>
      </c>
      <c r="I93" s="52" t="s">
        <v>7</v>
      </c>
      <c r="J93" s="53">
        <f t="shared" si="518"/>
        <v>91</v>
      </c>
      <c r="K93" s="54" t="s">
        <v>9</v>
      </c>
      <c r="L93" s="55">
        <f t="shared" si="519"/>
        <v>91</v>
      </c>
      <c r="M93" s="56" t="s">
        <v>10</v>
      </c>
      <c r="N93" s="53">
        <f t="shared" si="520"/>
        <v>91</v>
      </c>
      <c r="O93" s="54" t="s">
        <v>11</v>
      </c>
      <c r="P93" s="53" t="str">
        <f t="shared" si="521"/>
        <v>Odwiedź projektowany Turnicki Park Narodowy</v>
      </c>
      <c r="Q93" s="56" t="s">
        <v>48</v>
      </c>
      <c r="R93" s="54" t="s">
        <v>37</v>
      </c>
      <c r="S93" s="55">
        <f t="shared" si="522"/>
        <v>91</v>
      </c>
      <c r="T93" s="56" t="s">
        <v>38</v>
      </c>
      <c r="U93" s="53">
        <f t="shared" si="523"/>
        <v>91</v>
      </c>
      <c r="V93" s="54" t="s">
        <v>12</v>
      </c>
      <c r="W93" s="53">
        <f t="shared" si="524"/>
        <v>91</v>
      </c>
      <c r="X93" s="54" t="s">
        <v>13</v>
      </c>
      <c r="Y93" s="53" t="str">
        <f t="shared" si="525"/>
        <v>Odwiedź projektowany Turnicki Park Narodowy</v>
      </c>
      <c r="Z93" s="54" t="s">
        <v>49</v>
      </c>
      <c r="AA93" s="53" t="str">
        <f t="shared" si="526"/>
        <v xml:space="preserve">Na chwilę obecną w Polsce mamy 23 parki narodowe, które stanowią tylko około 1% powierzchni kraju. Czy jest szansa na więcej? Od paru lat prowadzone są starania o utworzenie jeszcze jednego parku narodowego, obejmującego ochroną reliktowe fragmenty puszczy Karpackiej. Projektowany Turnicki Park Narodowy leży na północ od Bieszczad, i chociaż z niższymi górami niż znane wszystkim  Bieszczady, to z bardzo podobnym ich charakterem. W sezonie (który trwa tu tak naprawdę cały rok jest tu jednak zdecydowanie bardziej dziko i mniej tłoczno niż w sąsiednich Bieszczadach. Chcesz się przekonać czy faktycznie jest sens tworzyć tu nowy park narodowy? Odszukaj w Internecie mapę projektowanego Turnickiego Parku Narodowego i odwiedź go. </v>
      </c>
      <c r="AB93" s="54" t="s">
        <v>14</v>
      </c>
      <c r="AC93" s="53">
        <f t="shared" si="527"/>
        <v>91</v>
      </c>
      <c r="AD93" s="54" t="s">
        <v>308</v>
      </c>
      <c r="AE93" s="53">
        <f t="shared" si="528"/>
        <v>91</v>
      </c>
      <c r="AF93" s="54" t="s">
        <v>15</v>
      </c>
      <c r="AG93" s="53">
        <f t="shared" si="529"/>
        <v>91</v>
      </c>
      <c r="AH93" s="57" t="s">
        <v>8</v>
      </c>
      <c r="AI93" s="77" t="str">
        <f t="shared" si="530"/>
        <v>&lt;!---WYCZYN_91_main--&gt;                    
                    &lt;div class=*@*feat-box*@* id=*@*wyczyn91*@* &gt;
                        &lt;p class=*@*feat-number*@*&gt;#wyczyn91&lt;/p&gt;
                        &lt;h3 class=*@*feat-title*@*&gt;Odwiedź projektowany Turnicki Park Narodowy&lt;/h3&gt;
                        &lt;p class=*@*feat-counter*@*&gt; 0 osób wzięło udział&lt;/p&gt;
                    &lt;/div&gt;
    &lt;!--feat pop-up code-----WYCZYN_91_---------------------------------------------------------------------------------&gt;
                    &lt;div class=*@*feat-content*@* id=*@*wyczyn91_content*@*&gt;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class=*@*feat-number*@*&gt;#wyczyn91&lt;/p&gt;
                                &lt;h2 class=*@*feat-title*@*&gt;Odwiedź projektowany Turnicki Park Narodowy&lt;/h2&gt;
                                &lt;p class=*@*feat-counter*@*&gt; 0 osób wzięło udział&lt;/p&gt;
                                &lt;p class=*@*feat-description*@*&gt;Na chwilę obecną w Polsce mamy 23 parki narodowe, które stanowią tylko około 1% powierzchni kraju. Czy jest szansa na więcej? Od paru lat prowadzone są starania o utworzenie jeszcze jednego parku narodowego, obejmującego ochroną reliktowe fragmenty puszczy Karpackiej. Projektowany Turnicki Park Narodowy leży na północ od Bieszczad, i chociaż z niższymi górami niż znane wszystkim  Bieszczady, to z bardzo podobnym ich charakterem. W sezonie (który trwa tu tak naprawdę cały rok jest tu jednak zdecydowanie bardziej dziko i mniej tłoczno niż w sąsiednich Bieszczadach. Chcesz się przekonać czy faktycznie jest sens tworzyć tu nowy park narodowy? Odszukaj w Internecie mapę projektowanego Turnickiego Parku Narodowego i odwiedź go. &lt;/p&gt;
                            &lt;/div&gt;
                            &lt;div class=*@*feat-map-block*@*&gt;
                                &lt;div id=*@*map_wyczyn91*@*&gt;&lt;/div&gt;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WYCZYN_91_main--&gt;</v>
      </c>
      <c r="AJ93" s="58" t="str">
        <f t="shared" si="531"/>
        <v xml:space="preserve">                    
    &lt;!--feat pop-up code-----WYCZYN_91_---------------------------------------------------------------------------------&gt;
                    &lt;div class=*@*feat-content*@* id=*@*wyczyn91_content*@*&gt;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class=*@*feat-number*@*&gt;#wyczyn91&lt;/p&gt;
                                &lt;h2 class=*@*feat-title*@*&gt;Odwiedź projektowany Turnicki Park Narodowy&lt;/h2&gt;
                                &lt;p class=*@*feat-counter*@*&gt; 0 osób wzięło udział&lt;/p&gt;
                                &lt;p class=*@*feat-description*@*&gt;Na chwilę obecną w Polsce mamy 23 parki narodowe, które stanowią tylko około 1% powierzchni kraju. Czy jest szansa na więcej? Od paru lat prowadzone są starania o utworzenie jeszcze jednego parku narodowego, obejmującego ochroną reliktowe fragmenty puszczy Karpackiej. Projektowany Turnicki Park Narodowy leży na północ od Bieszczad, i chociaż z niższymi górami niż znane wszystkim  Bieszczady, to z bardzo podobnym ich charakterem. W sezonie (który trwa tu tak naprawdę cały rok jest tu jednak zdecydowanie bardziej dziko i mniej tłoczno niż w sąsiednich Bieszczadach. Chcesz się przekonać czy faktycznie jest sens tworzyć tu nowy park narodowy? Odszukaj w Internecie mapę projektowanego Turnickiego Parku Narodowego i odwiedź go. &lt;/p&gt;
                            &lt;/div&gt;
                            &lt;div class=*@*feat-map-block*@*&gt;
                                &lt;div id=*@*map_wyczyn91*@*&gt;&lt;/div&gt;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#wyczyn91&lt;/p&gt;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WYCZYN_91_main--&gt;</v>
      </c>
      <c r="AK93" s="59" t="str">
        <f t="shared" si="532"/>
        <v>#wyczyn91_content,</v>
      </c>
      <c r="AL93" s="59" t="str">
        <f t="shared" si="533"/>
        <v>#map_wyczyn91,</v>
      </c>
      <c r="AM93" s="54" t="s">
        <v>17</v>
      </c>
      <c r="AN93" s="53" t="str">
        <f t="shared" si="534"/>
        <v>91'</v>
      </c>
      <c r="AO93" s="60" t="s">
        <v>18</v>
      </c>
      <c r="AP93" s="53">
        <f t="shared" si="535"/>
        <v>91</v>
      </c>
      <c r="AQ93" s="54" t="s">
        <v>19</v>
      </c>
      <c r="AR93" s="53">
        <f t="shared" si="536"/>
        <v>91</v>
      </c>
      <c r="AS93" s="54" t="s">
        <v>20</v>
      </c>
      <c r="AT93" s="53">
        <f t="shared" si="537"/>
        <v>91</v>
      </c>
      <c r="AU93" s="54" t="s">
        <v>21</v>
      </c>
      <c r="AV93" s="58" t="str">
        <f t="shared" si="538"/>
        <v xml:space="preserve">    $('#wyczyn91').click(function() {
        document.querySelector('.bg-modal').style.display = 'block';
        document.querySelector('#wyczyn91_content').style.display = 'block';
        document.querySelector('#wyczyn91_content').style.position = 'fixed';
    });
    /*Closing the pop-up with feat-description*/
        $('.popup-close-arrow').click(function() {
        document.querySelector('.bg-modal').style.display = 'none';
        document.querySelector('#wyczyn91_content').style.display = 'none';
    });</v>
      </c>
      <c r="AW93" s="54" t="s">
        <v>32</v>
      </c>
      <c r="AX93" s="61">
        <f t="shared" si="539"/>
        <v>91</v>
      </c>
      <c r="AY93" s="54" t="s">
        <v>24</v>
      </c>
      <c r="AZ93" s="61">
        <f t="shared" si="540"/>
        <v>91</v>
      </c>
      <c r="BA93" s="57" t="s">
        <v>25</v>
      </c>
      <c r="BB93" s="61" t="str">
        <f t="shared" si="541"/>
        <v>49.6840871</v>
      </c>
      <c r="BC93" s="57" t="s">
        <v>26</v>
      </c>
      <c r="BD93" s="61" t="str">
        <f t="shared" si="542"/>
        <v xml:space="preserve"> 22.6257876</v>
      </c>
      <c r="BE93" s="2" t="s">
        <v>182</v>
      </c>
      <c r="BF93" s="61">
        <f t="shared" si="543"/>
        <v>91</v>
      </c>
      <c r="BG93" s="54" t="s">
        <v>27</v>
      </c>
      <c r="BH93" s="61">
        <f t="shared" si="544"/>
        <v>91</v>
      </c>
      <c r="BI93" s="57" t="s">
        <v>28</v>
      </c>
      <c r="BJ93" s="61">
        <f t="shared" si="545"/>
        <v>91</v>
      </c>
      <c r="BK93" s="54" t="s">
        <v>29</v>
      </c>
      <c r="BL93" s="61">
        <f t="shared" si="546"/>
        <v>91</v>
      </c>
      <c r="BM93" s="54" t="s">
        <v>50</v>
      </c>
      <c r="BN93" s="54" t="str">
        <f t="shared" si="547"/>
        <v>49.6840871</v>
      </c>
      <c r="BO93" s="54" t="s">
        <v>26</v>
      </c>
      <c r="BP93" s="54" t="str">
        <f t="shared" si="548"/>
        <v xml:space="preserve"> 22.6257876</v>
      </c>
      <c r="BQ93" s="2" t="s">
        <v>181</v>
      </c>
      <c r="BR93" s="61">
        <f t="shared" si="549"/>
        <v>91</v>
      </c>
      <c r="BS93" s="57" t="s">
        <v>30</v>
      </c>
      <c r="BT93" s="61">
        <f t="shared" si="550"/>
        <v>91</v>
      </c>
      <c r="BU93" s="54" t="s">
        <v>31</v>
      </c>
      <c r="BV93" s="61"/>
      <c r="BW93" s="57"/>
      <c r="BX93" s="61"/>
      <c r="BY93" s="57"/>
      <c r="BZ93" s="58" t="str">
        <f t="shared" si="551"/>
        <v xml:space="preserve">//----------------------------------------------------------------------------------------------------------------------------------------------------------------------------
                //Markers for WYCZYN_91
                //marker for main page
                addMarker_w91_main({coords:{lat:49.6840871, lng: 22.6257876}, iconImage:'http://nieodlegla.pl/files/marker.svg', });
                function addMarker_w91_main(props) {var marker = new google.maps.Marker({ position:props.coords, map:map, }); if(props.iconImage){marker.setIcon(props.iconImage);}
                                                  google.maps.event.addListener(marker, "click", function() { document.querySelector('.bg-modal').style.display = 'block';         document.querySelector('#wyczyn91_content').style.display = 'block'; document.querySelector('#wyczyn91_content').style.position = 'fixed';});
                                                  };
                //Marker for pop-up
                addMarker_w91({coords:{lat:49.6840871, lng: 22.6257876}, iconImage:'http://nieodlegla.pl/files/pin.svg', });
                function addMarker_w91(props) {var marker = new google.maps.Marker({ position:props.coords, map:map_wyczyn91, }); if(props.iconImage){marker.setIcon(props.iconImage);}};
                //----------------------------------------------------------------------------------------------------------------------------------------------------------------------------
</v>
      </c>
      <c r="CA93" s="57" t="s">
        <v>33</v>
      </c>
      <c r="CB93" s="61">
        <f t="shared" si="552"/>
        <v>91</v>
      </c>
      <c r="CC93" s="57" t="s">
        <v>34</v>
      </c>
      <c r="CD93" s="61" t="str">
        <f t="shared" si="553"/>
        <v>91'</v>
      </c>
      <c r="CE93" s="57" t="s">
        <v>35</v>
      </c>
      <c r="CF93" s="58" t="str">
        <f t="shared" si="554"/>
        <v>var map_wyczyn91 = new google.maps.Map(document.getElementById('map_wyczyn91'), optionsFeatPopup);</v>
      </c>
      <c r="CG93" s="2" t="s">
        <v>32</v>
      </c>
      <c r="CH93" s="6">
        <f t="shared" si="555"/>
        <v>91</v>
      </c>
      <c r="CI93" s="2" t="s">
        <v>154</v>
      </c>
      <c r="CJ93" s="9" t="str">
        <f t="shared" si="556"/>
        <v xml:space="preserve">//----------------------------------------------------------------------------------------------------------------------------------------------------------------------------
                //Markers for WYCZYN_91                //Marker for pop-up
                addMarker_w91({coords:{lat:49.6840871, lng: 22.6257876}, iconImage:'http://nieodlegla.pl/files/pin.svg', });
                function addMarker_w91(props) {var marker = new google.maps.Marker({ position:props.coords, map:map_wyczyn91, }); if(props.iconImage){marker.setIcon(props.iconImage);}};
                //----------------------------------------------------------------------------------------------------------------------------------------------------------------------------
</v>
      </c>
      <c r="CK93" s="2" t="str">
        <f t="shared" si="398"/>
        <v>{
    *@*displayName*@*: *@*#wyczyn91*@*,
    *@*title*@*: *@*Odwiedź projektowany Turnicki Park Narodowy*@*,
    *@*contestants*@*: ,
    *@*lat*@*: 49.6840871,
    *@*lng*@*:  22.6257876,
    *@*description*@*: *@*</v>
      </c>
      <c r="CL93" s="2" t="str">
        <f t="shared" si="399"/>
        <v>*@*,
    *@*author*@*: *@*Marta*@*
  },</v>
      </c>
      <c r="CM93" s="11" t="str">
        <f t="shared" si="400"/>
        <v>{
    *@*displayName*@*: *@*#wyczyn91*@*,
    *@*title*@*: *@*Odwiedź projektowany Turnicki Park Narodowy*@*,
    *@*contestants*@*: ,
    *@*lat*@*: 49.6840871,
    *@*lng*@*:  22.6257876,
    *@*description*@*: *@*Na chwilę obecną w Polsce mamy 23 parki narodowe, które stanowią tylko około 1% powierzchni kraju. Czy jest szansa na więcej? Od paru lat prowadzone są starania o utworzenie jeszcze jednego parku narodowego, obejmującego ochroną reliktowe fragmenty puszczy Karpackiej. Projektowany Turnicki Park Narodowy leży na północ od Bieszczad, i chociaż z niższymi górami niż znane wszystkim  Bieszczady, to z bardzo podobnym ich charakterem. W sezonie (który trwa tu tak naprawdę cały rok jest tu jednak zdecydowanie bardziej dziko i mniej tłoczno niż w sąsiednich Bieszczadach. Chcesz się przekonać czy faktycznie jest sens tworzyć tu nowy park narodowy? Odszukaj w Internecie mapę projektowanego Turnickiego Parku Narodowego i odwiedź go. *@*,
    *@*author*@*: *@*Marta*@*
  },</v>
      </c>
    </row>
    <row r="94" spans="1:91" s="106" customFormat="1" ht="54" customHeight="1" thickBot="1" x14ac:dyDescent="0.3">
      <c r="A94" s="34">
        <v>92</v>
      </c>
      <c r="B94" s="106" t="s">
        <v>324</v>
      </c>
      <c r="C94" s="106" t="s">
        <v>333</v>
      </c>
      <c r="D94" s="106" t="s">
        <v>334</v>
      </c>
      <c r="E94" s="106" t="s">
        <v>325</v>
      </c>
      <c r="G94" s="107" t="s">
        <v>440</v>
      </c>
      <c r="H94" s="107" t="s">
        <v>439</v>
      </c>
      <c r="I94" s="106" t="s">
        <v>7</v>
      </c>
      <c r="J94" s="108">
        <f t="shared" si="518"/>
        <v>92</v>
      </c>
      <c r="K94" s="107" t="s">
        <v>9</v>
      </c>
      <c r="L94" s="109">
        <f t="shared" si="519"/>
        <v>92</v>
      </c>
      <c r="M94" s="110" t="s">
        <v>10</v>
      </c>
      <c r="N94" s="108">
        <f t="shared" si="520"/>
        <v>92</v>
      </c>
      <c r="O94" s="107" t="s">
        <v>11</v>
      </c>
      <c r="P94" s="108" t="str">
        <f t="shared" si="521"/>
        <v>Przemierz najdłuższy półwysep w Polsce</v>
      </c>
      <c r="Q94" s="110" t="s">
        <v>48</v>
      </c>
      <c r="R94" s="107" t="s">
        <v>37</v>
      </c>
      <c r="S94" s="109">
        <f t="shared" si="522"/>
        <v>92</v>
      </c>
      <c r="T94" s="110" t="s">
        <v>38</v>
      </c>
      <c r="U94" s="108">
        <f t="shared" si="523"/>
        <v>92</v>
      </c>
      <c r="V94" s="107" t="s">
        <v>12</v>
      </c>
      <c r="W94" s="108">
        <f t="shared" si="524"/>
        <v>92</v>
      </c>
      <c r="X94" s="107" t="s">
        <v>13</v>
      </c>
      <c r="Y94" s="108" t="str">
        <f t="shared" si="525"/>
        <v>Przemierz najdłuższy półwysep w Polsce</v>
      </c>
      <c r="Z94" s="107" t="s">
        <v>49</v>
      </c>
      <c r="AA94" s="108" t="str">
        <f t="shared" si="526"/>
        <v>Półwysep Helski- z jednej strony Małe Morze, z drugiej bezkres Bałtyku. Z jednej strony dużo namiotów, z drugiej mało. Z jednej strony można zacząć, z drugiej skończyć. Można też z drugiej zacząć i z pierwszej skończyć. Można iść lub jechać. Czołgać się lub turlać też można. Można w pogodę, można w niepogodę. Wyczynu można dokonać, można go nie dokonywać. Niepodległość Polski można świętować tak, można inaczej.</v>
      </c>
      <c r="AB94" s="107" t="s">
        <v>14</v>
      </c>
      <c r="AC94" s="108">
        <f t="shared" si="527"/>
        <v>92</v>
      </c>
      <c r="AD94" s="107" t="s">
        <v>308</v>
      </c>
      <c r="AE94" s="108">
        <f t="shared" si="528"/>
        <v>92</v>
      </c>
      <c r="AF94" s="107" t="s">
        <v>15</v>
      </c>
      <c r="AG94" s="108">
        <f t="shared" si="529"/>
        <v>92</v>
      </c>
      <c r="AH94" s="111" t="s">
        <v>8</v>
      </c>
      <c r="AI94" s="77" t="str">
        <f t="shared" si="530"/>
        <v>&lt;!---WYCZYN_92_main--&gt;                    
                    &lt;div class=*@*feat-box*@* id=*@*wyczyn92*@* &gt;
                        &lt;p class=*@*feat-number*@*&gt;#wyczyn92&lt;/p&gt;
                        &lt;h3 class=*@*feat-title*@*&gt;Przemierz najdłuższy półwysep w Polsce&lt;/h3&gt;
                        &lt;p class=*@*feat-counter*@*&gt; 0 osób wzięło udział&lt;/p&gt;
                    &lt;/div&gt;
    &lt;!--feat pop-up code-----WYCZYN_92_---------------------------------------------------------------------------------&gt;
                    &lt;div class=*@*feat-content*@* id=*@*wyczyn92_content*@*&gt;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class=*@*feat-number*@*&gt;#wyczyn92&lt;/p&gt;
                                &lt;h2 class=*@*feat-title*@*&gt;Przemierz najdłuższy półwysep w Polsce&lt;/h2&gt;
                                &lt;p class=*@*feat-counter*@*&gt; 0 osób wzięło udział&lt;/p&gt;
                                &lt;p class=*@*feat-description*@*&gt;Półwysep Helski- z jednej strony Małe Morze, z drugiej bezkres Bałtyku. Z jednej strony dużo namiotów, z drugiej mało. Z jednej strony można zacząć, z drugiej skończyć. Można też z drugiej zacząć i z pierwszej skończyć. Można iść lub jechać. Czołgać się lub turlać też można. Można w pogodę, można w niepogodę. Wyczynu można dokonać, można go nie dokonywać. Niepodległość Polski można świętować tak, można inaczej.&lt;/p&gt;
                            &lt;/div&gt;
                            &lt;div class=*@*feat-map-block*@*&gt;
                                &lt;div id=*@*map_wyczyn92*@*&gt;&lt;/div&gt;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WYCZYN_92_main--&gt;</v>
      </c>
      <c r="AJ94" s="112" t="str">
        <f t="shared" si="531"/>
        <v xml:space="preserve">                    
    &lt;!--feat pop-up code-----WYCZYN_92_---------------------------------------------------------------------------------&gt;
                    &lt;div class=*@*feat-content*@* id=*@*wyczyn92_content*@*&gt;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class=*@*feat-number*@*&gt;#wyczyn92&lt;/p&gt;
                                &lt;h2 class=*@*feat-title*@*&gt;Przemierz najdłuższy półwysep w Polsce&lt;/h2&gt;
                                &lt;p class=*@*feat-counter*@*&gt; 0 osób wzięło udział&lt;/p&gt;
                                &lt;p class=*@*feat-description*@*&gt;Półwysep Helski- z jednej strony Małe Morze, z drugiej bezkres Bałtyku. Z jednej strony dużo namiotów, z drugiej mało. Z jednej strony można zacząć, z drugiej skończyć. Można też z drugiej zacząć i z pierwszej skończyć. Można iść lub jechać. Czołgać się lub turlać też można. Można w pogodę, można w niepogodę. Wyczynu można dokonać, można go nie dokonywać. Niepodległość Polski można świętować tak, można inaczej.&lt;/p&gt;
                            &lt;/div&gt;
                            &lt;div class=*@*feat-map-block*@*&gt;
                                &lt;div id=*@*map_wyczyn92*@*&gt;&lt;/div&gt;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#wyczyn92&lt;/p&gt;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WYCZYN_92_main--&gt;</v>
      </c>
      <c r="AK94" s="113" t="str">
        <f t="shared" si="532"/>
        <v>#wyczyn92_content,</v>
      </c>
      <c r="AL94" s="113" t="str">
        <f t="shared" si="533"/>
        <v>#map_wyczyn92,</v>
      </c>
      <c r="AM94" s="107" t="s">
        <v>17</v>
      </c>
      <c r="AN94" s="108" t="str">
        <f t="shared" si="534"/>
        <v>92'</v>
      </c>
      <c r="AO94" s="114" t="s">
        <v>18</v>
      </c>
      <c r="AP94" s="108">
        <f t="shared" si="535"/>
        <v>92</v>
      </c>
      <c r="AQ94" s="107" t="s">
        <v>19</v>
      </c>
      <c r="AR94" s="108">
        <f t="shared" si="536"/>
        <v>92</v>
      </c>
      <c r="AS94" s="107" t="s">
        <v>20</v>
      </c>
      <c r="AT94" s="108">
        <f t="shared" si="537"/>
        <v>92</v>
      </c>
      <c r="AU94" s="107" t="s">
        <v>21</v>
      </c>
      <c r="AV94" s="112" t="str">
        <f t="shared" si="538"/>
        <v xml:space="preserve">    $('#wyczyn92').click(function() {
        document.querySelector('.bg-modal').style.display = 'block';
        document.querySelector('#wyczyn92_content').style.display = 'block';
        document.querySelector('#wyczyn92_content').style.position = 'fixed';
    });
    /*Closing the pop-up with feat-description*/
        $('.popup-close-arrow').click(function() {
        document.querySelector('.bg-modal').style.display = 'none';
        document.querySelector('#wyczyn92_content').style.display = 'none';
    });</v>
      </c>
      <c r="AW94" s="107" t="s">
        <v>32</v>
      </c>
      <c r="AX94" s="115">
        <f t="shared" si="539"/>
        <v>92</v>
      </c>
      <c r="AY94" s="107" t="s">
        <v>24</v>
      </c>
      <c r="AZ94" s="115">
        <f t="shared" si="540"/>
        <v>92</v>
      </c>
      <c r="BA94" s="111" t="s">
        <v>25</v>
      </c>
      <c r="BB94" s="115" t="str">
        <f t="shared" si="541"/>
        <v>54.6073</v>
      </c>
      <c r="BC94" s="111" t="s">
        <v>26</v>
      </c>
      <c r="BD94" s="115" t="str">
        <f t="shared" si="542"/>
        <v xml:space="preserve"> 18.8034</v>
      </c>
      <c r="BE94" s="107" t="s">
        <v>182</v>
      </c>
      <c r="BF94" s="115">
        <f t="shared" si="543"/>
        <v>92</v>
      </c>
      <c r="BG94" s="107" t="s">
        <v>27</v>
      </c>
      <c r="BH94" s="115">
        <f t="shared" si="544"/>
        <v>92</v>
      </c>
      <c r="BI94" s="111" t="s">
        <v>28</v>
      </c>
      <c r="BJ94" s="115">
        <f t="shared" si="545"/>
        <v>92</v>
      </c>
      <c r="BK94" s="107" t="s">
        <v>29</v>
      </c>
      <c r="BL94" s="115">
        <f t="shared" si="546"/>
        <v>92</v>
      </c>
      <c r="BM94" s="107" t="s">
        <v>50</v>
      </c>
      <c r="BN94" s="107" t="str">
        <f t="shared" si="547"/>
        <v>54.6073</v>
      </c>
      <c r="BO94" s="107" t="s">
        <v>26</v>
      </c>
      <c r="BP94" s="107" t="str">
        <f t="shared" si="548"/>
        <v xml:space="preserve"> 18.8034</v>
      </c>
      <c r="BQ94" s="107" t="s">
        <v>181</v>
      </c>
      <c r="BR94" s="115">
        <f t="shared" si="549"/>
        <v>92</v>
      </c>
      <c r="BS94" s="111" t="s">
        <v>30</v>
      </c>
      <c r="BT94" s="115">
        <f t="shared" si="550"/>
        <v>92</v>
      </c>
      <c r="BU94" s="107" t="s">
        <v>31</v>
      </c>
      <c r="BV94" s="115"/>
      <c r="BW94" s="111"/>
      <c r="BX94" s="115"/>
      <c r="BY94" s="111"/>
      <c r="BZ94" s="112" t="str">
        <f t="shared" si="551"/>
        <v xml:space="preserve">//----------------------------------------------------------------------------------------------------------------------------------------------------------------------------
                //Markers for WYCZYN_92
                //marker for main page
                addMarker_w92_main({coords:{lat:54.6073, lng: 18.8034}, iconImage:'http://nieodlegla.pl/files/marker.svg', });
                function addMarker_w92_main(props) {var marker = new google.maps.Marker({ position:props.coords, map:map, }); if(props.iconImage){marker.setIcon(props.iconImage);}
                                                  google.maps.event.addListener(marker, "click", function() { document.querySelector('.bg-modal').style.display = 'block';         document.querySelector('#wyczyn92_content').style.display = 'block'; document.querySelector('#wyczyn92_content').style.position = 'fixed';});
                                                  };
                //Marker for pop-up
                addMarker_w92({coords:{lat:54.6073, lng: 18.8034}, iconImage:'http://nieodlegla.pl/files/pin.svg', });
                function addMarker_w92(props) {var marker = new google.maps.Marker({ position:props.coords, map:map_wyczyn92, }); if(props.iconImage){marker.setIcon(props.iconImage);}};
                //----------------------------------------------------------------------------------------------------------------------------------------------------------------------------
</v>
      </c>
      <c r="CA94" s="111" t="s">
        <v>33</v>
      </c>
      <c r="CB94" s="115">
        <f t="shared" si="552"/>
        <v>92</v>
      </c>
      <c r="CC94" s="111" t="s">
        <v>34</v>
      </c>
      <c r="CD94" s="115" t="str">
        <f t="shared" si="553"/>
        <v>92'</v>
      </c>
      <c r="CE94" s="111" t="s">
        <v>35</v>
      </c>
      <c r="CF94" s="112" t="str">
        <f t="shared" si="554"/>
        <v>var map_wyczyn92 = new google.maps.Map(document.getElementById('map_wyczyn92'), optionsFeatPopup);</v>
      </c>
      <c r="CG94" s="107" t="s">
        <v>32</v>
      </c>
      <c r="CH94" s="108">
        <f t="shared" si="555"/>
        <v>92</v>
      </c>
      <c r="CI94" s="107" t="s">
        <v>154</v>
      </c>
      <c r="CJ94" s="112" t="str">
        <f t="shared" si="556"/>
        <v xml:space="preserve">//----------------------------------------------------------------------------------------------------------------------------------------------------------------------------
                //Markers for WYCZYN_92                //Marker for pop-up
                addMarker_w92({coords:{lat:54.6073, lng: 18.8034}, iconImage:'http://nieodlegla.pl/files/pin.svg', });
                function addMarker_w92(props) {var marker = new google.maps.Marker({ position:props.coords, map:map_wyczyn92, }); if(props.iconImage){marker.setIcon(props.iconImage);}};
                //----------------------------------------------------------------------------------------------------------------------------------------------------------------------------
</v>
      </c>
      <c r="CK94" s="2" t="str">
        <f t="shared" si="398"/>
        <v>{
    *@*displayName*@*: *@*#wyczyn92*@*,
    *@*title*@*: *@*Przemierz najdłuższy półwysep w Polsce*@*,
    *@*contestants*@*: ,
    *@*lat*@*: 54.6073,
    *@*lng*@*:  18.8034,
    *@*description*@*: *@*</v>
      </c>
      <c r="CL94" s="2" t="str">
        <f t="shared" si="399"/>
        <v>*@*,
    *@*author*@*: *@*Anka i Anka*@*
  },</v>
      </c>
      <c r="CM94" s="11" t="str">
        <f t="shared" si="400"/>
        <v>{
    *@*displayName*@*: *@*#wyczyn92*@*,
    *@*title*@*: *@*Przemierz najdłuższy półwysep w Polsce*@*,
    *@*contestants*@*: ,
    *@*lat*@*: 54.6073,
    *@*lng*@*:  18.8034,
    *@*description*@*: *@*Półwysep Helski- z jednej strony Małe Morze, z drugiej bezkres Bałtyku. Z jednej strony dużo namiotów, z drugiej mało. Z jednej strony można zacząć, z drugiej skończyć. Można też z drugiej zacząć i z pierwszej skończyć. Można iść lub jechać. Czołgać się lub turlać też można. Można w pogodę, można w niepogodę. Wyczynu można dokonać, można go nie dokonywać. Niepodległość Polski można świętować tak, można inaczej.*@*,
    *@*author*@*: *@*Anka i Anka*@*
  },</v>
      </c>
    </row>
    <row r="95" spans="1:91" s="21" customFormat="1" ht="54" customHeight="1" thickBot="1" x14ac:dyDescent="0.3">
      <c r="A95" s="79">
        <v>93</v>
      </c>
      <c r="B95" s="21" t="s">
        <v>326</v>
      </c>
      <c r="C95" s="21" t="s">
        <v>335</v>
      </c>
      <c r="D95" s="21" t="s">
        <v>336</v>
      </c>
      <c r="E95" s="21" t="s">
        <v>327</v>
      </c>
      <c r="G95" s="25" t="s">
        <v>328</v>
      </c>
      <c r="H95" s="25" t="s">
        <v>441</v>
      </c>
      <c r="I95" s="21" t="s">
        <v>7</v>
      </c>
      <c r="J95" s="24">
        <f t="shared" si="518"/>
        <v>93</v>
      </c>
      <c r="K95" s="25" t="s">
        <v>9</v>
      </c>
      <c r="L95" s="26">
        <f t="shared" si="519"/>
        <v>93</v>
      </c>
      <c r="M95" s="27" t="s">
        <v>10</v>
      </c>
      <c r="N95" s="24">
        <f t="shared" si="520"/>
        <v>93</v>
      </c>
      <c r="O95" s="25" t="s">
        <v>11</v>
      </c>
      <c r="P95" s="24" t="str">
        <f t="shared" si="521"/>
        <v>Bug i jego róg na czubku Białorusi</v>
      </c>
      <c r="Q95" s="27" t="s">
        <v>48</v>
      </c>
      <c r="R95" s="25" t="s">
        <v>37</v>
      </c>
      <c r="S95" s="26">
        <f t="shared" si="522"/>
        <v>93</v>
      </c>
      <c r="T95" s="27" t="s">
        <v>38</v>
      </c>
      <c r="U95" s="24">
        <f t="shared" si="523"/>
        <v>93</v>
      </c>
      <c r="V95" s="25" t="s">
        <v>12</v>
      </c>
      <c r="W95" s="24">
        <f t="shared" si="524"/>
        <v>93</v>
      </c>
      <c r="X95" s="25" t="s">
        <v>13</v>
      </c>
      <c r="Y95" s="24" t="str">
        <f t="shared" si="525"/>
        <v>Bug i jego róg na czubku Białorusi</v>
      </c>
      <c r="Z95" s="25" t="s">
        <v>49</v>
      </c>
      <c r="AA95" s="24" t="str">
        <f t="shared" si="526"/>
        <v>Gdzieś tutaj zetknęły się po raz pierwszy granice trzech rozbiorów. Dziś to najbardziej wysunięty na zachód czubek Białorusi. Wyznaczony przez rzekę Bug i granicę państwa róg rogów oraz kąt kątów.&lt;br/&gt;Propozycję tego wyczynu nadesłali do nas Jurek i Rafał.</v>
      </c>
      <c r="AB95" s="25" t="s">
        <v>14</v>
      </c>
      <c r="AC95" s="24">
        <f t="shared" si="527"/>
        <v>93</v>
      </c>
      <c r="AD95" s="25" t="s">
        <v>308</v>
      </c>
      <c r="AE95" s="24">
        <f t="shared" si="528"/>
        <v>93</v>
      </c>
      <c r="AF95" s="25" t="s">
        <v>15</v>
      </c>
      <c r="AG95" s="24">
        <f t="shared" si="529"/>
        <v>93</v>
      </c>
      <c r="AH95" s="28" t="s">
        <v>8</v>
      </c>
      <c r="AI95" s="74" t="str">
        <f t="shared" si="530"/>
        <v>&lt;!---WYCZYN_93_main--&gt;                    
                    &lt;div class=*@*feat-box*@* id=*@*wyczyn93*@* &gt;
                        &lt;p class=*@*feat-number*@*&gt;#wyczyn93&lt;/p&gt;
                        &lt;h3 class=*@*feat-title*@*&gt;Bug i jego róg na czubku Białorusi&lt;/h3&gt;
                        &lt;p class=*@*feat-counter*@*&gt; 0 osób wzięło udział&lt;/p&gt;
                    &lt;/div&gt;
    &lt;!--feat pop-up code-----WYCZYN_93_---------------------------------------------------------------------------------&gt;
                    &lt;div class=*@*feat-content*@* id=*@*wyczyn93_content*@*&gt;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class=*@*feat-number*@*&gt;#wyczyn93&lt;/p&gt;
                                &lt;h2 class=*@*feat-title*@*&gt;Bug i jego róg na czubku Białorusi&lt;/h2&gt;
                                &lt;p class=*@*feat-counter*@*&gt; 0 osób wzięło udział&lt;/p&gt;
                                &lt;p class=*@*feat-description*@*&gt;Gdzieś tutaj zetknęły się po raz pierwszy granice trzech rozbiorów. Dziś to najbardziej wysunięty na zachód czubek Białorusi. Wyznaczony przez rzekę Bug i granicę państwa róg rogów oraz kąt kątów.&lt;br/&gt;Propozycję tego wyczynu nadesłali do nas Jurek i Rafał.&lt;/p&gt;
                            &lt;/div&gt;
                            &lt;div class=*@*feat-map-block*@*&gt;
                                &lt;div id=*@*map_wyczyn93*@*&gt;&lt;/div&gt;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WYCZYN_93_main--&gt;</v>
      </c>
      <c r="AJ95" s="29" t="str">
        <f t="shared" si="531"/>
        <v xml:space="preserve">                    
    &lt;!--feat pop-up code-----WYCZYN_93_---------------------------------------------------------------------------------&gt;
                    &lt;div class=*@*feat-content*@* id=*@*wyczyn93_content*@*&gt;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class=*@*feat-number*@*&gt;#wyczyn93&lt;/p&gt;
                                &lt;h2 class=*@*feat-title*@*&gt;Bug i jego róg na czubku Białorusi&lt;/h2&gt;
                                &lt;p class=*@*feat-counter*@*&gt; 0 osób wzięło udział&lt;/p&gt;
                                &lt;p class=*@*feat-description*@*&gt;Gdzieś tutaj zetknęły się po raz pierwszy granice trzech rozbiorów. Dziś to najbardziej wysunięty na zachód czubek Białorusi. Wyznaczony przez rzekę Bug i granicę państwa róg rogów oraz kąt kątów.&lt;br/&gt;Propozycję tego wyczynu nadesłali do nas Jurek i Rafał.&lt;/p&gt;
                            &lt;/div&gt;
                            &lt;div class=*@*feat-map-block*@*&gt;
                                &lt;div id=*@*map_wyczyn93*@*&gt;&lt;/div&gt;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#wyczyn93&lt;/p&gt;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WYCZYN_93_main--&gt;</v>
      </c>
      <c r="AK95" s="31" t="str">
        <f t="shared" si="532"/>
        <v>#wyczyn93_content,</v>
      </c>
      <c r="AL95" s="31" t="str">
        <f t="shared" si="533"/>
        <v>#map_wyczyn93,</v>
      </c>
      <c r="AM95" s="25" t="s">
        <v>17</v>
      </c>
      <c r="AN95" s="24" t="str">
        <f t="shared" si="534"/>
        <v>93'</v>
      </c>
      <c r="AO95" s="32" t="s">
        <v>18</v>
      </c>
      <c r="AP95" s="24">
        <f t="shared" si="535"/>
        <v>93</v>
      </c>
      <c r="AQ95" s="25" t="s">
        <v>19</v>
      </c>
      <c r="AR95" s="24">
        <f t="shared" si="536"/>
        <v>93</v>
      </c>
      <c r="AS95" s="25" t="s">
        <v>20</v>
      </c>
      <c r="AT95" s="24">
        <f t="shared" si="537"/>
        <v>93</v>
      </c>
      <c r="AU95" s="25" t="s">
        <v>21</v>
      </c>
      <c r="AV95" s="29" t="str">
        <f t="shared" si="538"/>
        <v xml:space="preserve">    $('#wyczyn93').click(function() {
        document.querySelector('.bg-modal').style.display = 'block';
        document.querySelector('#wyczyn93_content').style.display = 'block';
        document.querySelector('#wyczyn93_content').style.position = 'fixed';
    });
    /*Closing the pop-up with feat-description*/
        $('.popup-close-arrow').click(function() {
        document.querySelector('.bg-modal').style.display = 'none';
        document.querySelector('#wyczyn93_content').style.display = 'none';
    });</v>
      </c>
      <c r="AW95" s="25" t="s">
        <v>32</v>
      </c>
      <c r="AX95" s="33">
        <f t="shared" si="539"/>
        <v>93</v>
      </c>
      <c r="AY95" s="25" t="s">
        <v>24</v>
      </c>
      <c r="AZ95" s="33">
        <f t="shared" si="540"/>
        <v>93</v>
      </c>
      <c r="BA95" s="28" t="s">
        <v>25</v>
      </c>
      <c r="BB95" s="33" t="str">
        <f t="shared" si="541"/>
        <v>52.283566</v>
      </c>
      <c r="BC95" s="28" t="s">
        <v>26</v>
      </c>
      <c r="BD95" s="33" t="str">
        <f t="shared" si="542"/>
        <v xml:space="preserve"> 23.178689</v>
      </c>
      <c r="BE95" s="25" t="s">
        <v>182</v>
      </c>
      <c r="BF95" s="33">
        <f t="shared" si="543"/>
        <v>93</v>
      </c>
      <c r="BG95" s="25" t="s">
        <v>27</v>
      </c>
      <c r="BH95" s="33">
        <f t="shared" si="544"/>
        <v>93</v>
      </c>
      <c r="BI95" s="28" t="s">
        <v>28</v>
      </c>
      <c r="BJ95" s="33">
        <f t="shared" si="545"/>
        <v>93</v>
      </c>
      <c r="BK95" s="25" t="s">
        <v>29</v>
      </c>
      <c r="BL95" s="33">
        <f t="shared" si="546"/>
        <v>93</v>
      </c>
      <c r="BM95" s="25" t="s">
        <v>50</v>
      </c>
      <c r="BN95" s="25" t="str">
        <f t="shared" si="547"/>
        <v>52.283566</v>
      </c>
      <c r="BO95" s="25" t="s">
        <v>26</v>
      </c>
      <c r="BP95" s="25" t="str">
        <f t="shared" si="548"/>
        <v xml:space="preserve"> 23.178689</v>
      </c>
      <c r="BQ95" s="25" t="s">
        <v>181</v>
      </c>
      <c r="BR95" s="33">
        <f t="shared" si="549"/>
        <v>93</v>
      </c>
      <c r="BS95" s="28" t="s">
        <v>30</v>
      </c>
      <c r="BT95" s="33">
        <f t="shared" si="550"/>
        <v>93</v>
      </c>
      <c r="BU95" s="25" t="s">
        <v>31</v>
      </c>
      <c r="BV95" s="33"/>
      <c r="BW95" s="28"/>
      <c r="BX95" s="33"/>
      <c r="BY95" s="28"/>
      <c r="BZ95" s="29" t="str">
        <f t="shared" si="551"/>
        <v xml:space="preserve">//----------------------------------------------------------------------------------------------------------------------------------------------------------------------------
                //Markers for WYCZYN_93
                //marker for main page
                addMarker_w93_main({coords:{lat:52.283566, lng: 23.178689}, iconImage:'http://nieodlegla.pl/files/marker.svg', });
                function addMarker_w93_main(props) {var marker = new google.maps.Marker({ position:props.coords, map:map, }); if(props.iconImage){marker.setIcon(props.iconImage);}
                                                  google.maps.event.addListener(marker, "click", function() { document.querySelector('.bg-modal').style.display = 'block';         document.querySelector('#wyczyn93_content').style.display = 'block'; document.querySelector('#wyczyn93_content').style.position = 'fixed';});
                                                  };
                //Marker for pop-up
                addMarker_w93({coords:{lat:52.283566, lng: 23.178689}, iconImage:'http://nieodlegla.pl/files/pin.svg', });
                function addMarker_w93(props) {var marker = new google.maps.Marker({ position:props.coords, map:map_wyczyn93, }); if(props.iconImage){marker.setIcon(props.iconImage);}};
                //----------------------------------------------------------------------------------------------------------------------------------------------------------------------------
</v>
      </c>
      <c r="CA95" s="28" t="s">
        <v>33</v>
      </c>
      <c r="CB95" s="33">
        <f t="shared" si="552"/>
        <v>93</v>
      </c>
      <c r="CC95" s="28" t="s">
        <v>34</v>
      </c>
      <c r="CD95" s="33" t="str">
        <f t="shared" si="553"/>
        <v>93'</v>
      </c>
      <c r="CE95" s="28" t="s">
        <v>35</v>
      </c>
      <c r="CF95" s="29" t="str">
        <f t="shared" si="554"/>
        <v>var map_wyczyn93 = new google.maps.Map(document.getElementById('map_wyczyn93'), optionsFeatPopup);</v>
      </c>
      <c r="CG95" s="25" t="s">
        <v>32</v>
      </c>
      <c r="CH95" s="24">
        <f t="shared" si="555"/>
        <v>93</v>
      </c>
      <c r="CI95" s="25" t="s">
        <v>154</v>
      </c>
      <c r="CJ95" s="29" t="str">
        <f t="shared" si="556"/>
        <v xml:space="preserve">//----------------------------------------------------------------------------------------------------------------------------------------------------------------------------
                //Markers for WYCZYN_93                //Marker for pop-up
                addMarker_w93({coords:{lat:52.283566, lng: 23.178689}, iconImage:'http://nieodlegla.pl/files/pin.svg', });
                function addMarker_w93(props) {var marker = new google.maps.Marker({ position:props.coords, map:map_wyczyn93, }); if(props.iconImage){marker.setIcon(props.iconImage);}};
                //----------------------------------------------------------------------------------------------------------------------------------------------------------------------------
</v>
      </c>
      <c r="CK95" s="2" t="str">
        <f t="shared" si="398"/>
        <v>{
    *@*displayName*@*: *@*#wyczyn93*@*,
    *@*title*@*: *@*Bug i jego róg na czubku Białorusi*@*,
    *@*contestants*@*: ,
    *@*lat*@*: 52.283566,
    *@*lng*@*:  23.178689,
    *@*description*@*: *@*</v>
      </c>
      <c r="CL95" s="2" t="str">
        <f t="shared" si="399"/>
        <v>*@*,
    *@*author*@*: *@*Jurek i Rafał*@*
  },</v>
      </c>
      <c r="CM95" s="11" t="str">
        <f t="shared" si="400"/>
        <v>{
    *@*displayName*@*: *@*#wyczyn93*@*,
    *@*title*@*: *@*Bug i jego róg na czubku Białorusi*@*,
    *@*contestants*@*: ,
    *@*lat*@*: 52.283566,
    *@*lng*@*:  23.178689,
    *@*description*@*: *@*Gdzieś tutaj zetknęły się po raz pierwszy granice trzech rozbiorów. Dziś to najbardziej wysunięty na zachód czubek Białorusi. Wyznaczony przez rzekę Bug i granicę państwa róg rogów oraz kąt kątów.&lt;br/&gt;Propozycję tego wyczynu nadesłali do nas Jurek i Rafał.*@*,
    *@*author*@*: *@*Jurek i Rafał*@*
  },</v>
      </c>
    </row>
    <row r="96" spans="1:91" ht="54" customHeight="1" thickBot="1" x14ac:dyDescent="0.3">
      <c r="A96" s="34">
        <v>94</v>
      </c>
      <c r="B96" s="3" t="s">
        <v>347</v>
      </c>
      <c r="C96" s="3" t="s">
        <v>348</v>
      </c>
      <c r="D96" s="3" t="s">
        <v>349</v>
      </c>
      <c r="E96" s="3" t="s">
        <v>346</v>
      </c>
      <c r="G96" s="2" t="s">
        <v>443</v>
      </c>
      <c r="H96" s="2" t="s">
        <v>442</v>
      </c>
      <c r="I96" s="52" t="s">
        <v>7</v>
      </c>
      <c r="J96" s="53">
        <f t="shared" ref="J96:J99" si="557">A96</f>
        <v>94</v>
      </c>
      <c r="K96" s="54" t="s">
        <v>9</v>
      </c>
      <c r="L96" s="55">
        <f t="shared" ref="L96:L99" si="558">A96</f>
        <v>94</v>
      </c>
      <c r="M96" s="56" t="s">
        <v>10</v>
      </c>
      <c r="N96" s="53">
        <f t="shared" ref="N96:N99" si="559">A96</f>
        <v>94</v>
      </c>
      <c r="O96" s="54" t="s">
        <v>11</v>
      </c>
      <c r="P96" s="53" t="str">
        <f t="shared" ref="P96:P99" si="560">E96</f>
        <v>Poczuj Ulgę</v>
      </c>
      <c r="Q96" s="56" t="s">
        <v>48</v>
      </c>
      <c r="R96" s="54" t="s">
        <v>37</v>
      </c>
      <c r="S96" s="55">
        <f t="shared" ref="S96:S99" si="561">A96</f>
        <v>94</v>
      </c>
      <c r="T96" s="56" t="s">
        <v>38</v>
      </c>
      <c r="U96" s="53">
        <f t="shared" ref="U96:U99" si="562">A96</f>
        <v>94</v>
      </c>
      <c r="V96" s="54" t="s">
        <v>12</v>
      </c>
      <c r="W96" s="53">
        <f t="shared" ref="W96:W99" si="563">A96</f>
        <v>94</v>
      </c>
      <c r="X96" s="54" t="s">
        <v>13</v>
      </c>
      <c r="Y96" s="53" t="str">
        <f t="shared" ref="Y96:Y99" si="564">E96</f>
        <v>Poczuj Ulgę</v>
      </c>
      <c r="Z96" s="54" t="s">
        <v>49</v>
      </c>
      <c r="AA96" s="53" t="str">
        <f t="shared" ref="AA96:AA99" si="565">G96</f>
        <v>Przez ziemię niczyją między blokami mieszkalnymi Gocławia, a ruchliwą Trasą Siekierkowską płynie sobie kanał. Nowa Ulga jest krótka, ale pełna wrażeń: podupadające ogródki działkowe rodem z mrocznej Carcosy (z serialu "True Detective"), ekrany dźwiękochłonne, deweloperskie wybryki zawłaszczające przestrzeń, sznury samochodów i dzika przyroda na wyciągnięcie ręki. Wszystko na odcinku paru kilometrów. Przejdź wzdłuż kanału, od Ostrobramskiej do jego ujścia w Wiśle. Sprawdź czy na końcu poczujesz ulgę czy zmęczenie.</v>
      </c>
      <c r="AB96" s="54" t="s">
        <v>14</v>
      </c>
      <c r="AC96" s="53">
        <f t="shared" ref="AC96:AC99" si="566">A96</f>
        <v>94</v>
      </c>
      <c r="AD96" s="54" t="s">
        <v>308</v>
      </c>
      <c r="AE96" s="53">
        <f t="shared" ref="AE96:AE99" si="567">A96</f>
        <v>94</v>
      </c>
      <c r="AF96" s="54" t="s">
        <v>15</v>
      </c>
      <c r="AG96" s="53">
        <f t="shared" ref="AG96:AG99" si="568">A96</f>
        <v>94</v>
      </c>
      <c r="AH96" s="57" t="s">
        <v>8</v>
      </c>
      <c r="AI96" s="78" t="str">
        <f t="shared" ref="AI96:AI99" si="569">CONCATENATE(I96,J96,K96,L96,M96,N96,O96,P96,Q96,R96,S96,T96,U96,V96,W96,X96,Y96,Z96,AA96,AB96,AC96,AD96,AE96,AF96,AG96,AH96)</f>
        <v>&lt;!---WYCZYN_94_main--&gt;                    
                    &lt;div class=*@*feat-box*@* id=*@*wyczyn94*@* &gt;
                        &lt;p class=*@*feat-number*@*&gt;#wyczyn94&lt;/p&gt;
                        &lt;h3 class=*@*feat-title*@*&gt;Poczuj Ulgę&lt;/h3&gt;
                        &lt;p class=*@*feat-counter*@*&gt; 0 osób wzięło udział&lt;/p&gt;
                    &lt;/div&gt;
    &lt;!--feat pop-up code-----WYCZYN_94_---------------------------------------------------------------------------------&gt;
                    &lt;div class=*@*feat-content*@* id=*@*wyczyn94_content*@*&gt;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class=*@*feat-number*@*&gt;#wyczyn94&lt;/p&gt;
                                &lt;h2 class=*@*feat-title*@*&gt;Poczuj Ulgę&lt;/h2&gt;
                                &lt;p class=*@*feat-counter*@*&gt; 0 osób wzięło udział&lt;/p&gt;
                                &lt;p class=*@*feat-description*@*&gt;Przez ziemię niczyją między blokami mieszkalnymi Gocławia, a ruchliwą Trasą Siekierkowską płynie sobie kanał. Nowa Ulga jest krótka, ale pełna wrażeń: podupadające ogródki działkowe rodem z mrocznej Carcosy (z serialu "True Detective"), ekrany dźwiękochłonne, deweloperskie wybryki zawłaszczające przestrzeń, sznury samochodów i dzika przyroda na wyciągnięcie ręki. Wszystko na odcinku paru kilometrów. Przejdź wzdłuż kanału, od Ostrobramskiej do jego ujścia w Wiśle. Sprawdź czy na końcu poczujesz ulgę czy zmęczenie.&lt;/p&gt;
                            &lt;/div&gt;
                            &lt;div class=*@*feat-map-block*@*&gt;
                                &lt;div id=*@*map_wyczyn94*@*&gt;&lt;/div&gt;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WYCZYN_94_main--&gt;</v>
      </c>
      <c r="AJ96" s="58" t="str">
        <f t="shared" ref="AJ96:AJ99" si="570">CONCATENATE(R96,S96,T96,U96,V96,W96,X96,Y96,Z96,AA96,AB96,AC96,AD96,AE96,AF96,AG96,AH96)</f>
        <v xml:space="preserve">                    
    &lt;!--feat pop-up code-----WYCZYN_94_---------------------------------------------------------------------------------&gt;
                    &lt;div class=*@*feat-content*@* id=*@*wyczyn94_content*@*&gt;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class=*@*feat-number*@*&gt;#wyczyn94&lt;/p&gt;
                                &lt;h2 class=*@*feat-title*@*&gt;Poczuj Ulgę&lt;/h2&gt;
                                &lt;p class=*@*feat-counter*@*&gt; 0 osób wzięło udział&lt;/p&gt;
                                &lt;p class=*@*feat-description*@*&gt;Przez ziemię niczyją między blokami mieszkalnymi Gocławia, a ruchliwą Trasą Siekierkowską płynie sobie kanał. Nowa Ulga jest krótka, ale pełna wrażeń: podupadające ogródki działkowe rodem z mrocznej Carcosy (z serialu "True Detective"), ekrany dźwiękochłonne, deweloperskie wybryki zawłaszczające przestrzeń, sznury samochodów i dzika przyroda na wyciągnięcie ręki. Wszystko na odcinku paru kilometrów. Przejdź wzdłuż kanału, od Ostrobramskiej do jego ujścia w Wiśle. Sprawdź czy na końcu poczujesz ulgę czy zmęczenie.&lt;/p&gt;
                            &lt;/div&gt;
                            &lt;div class=*@*feat-map-block*@*&gt;
                                &lt;div id=*@*map_wyczyn94*@*&gt;&lt;/div&gt;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#wyczyn94&lt;/p&gt;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WYCZYN_94_main--&gt;</v>
      </c>
      <c r="AK96" s="59" t="str">
        <f t="shared" ref="AK96:AK99" si="571">"#wyczyn"&amp;A96&amp;"_content,"</f>
        <v>#wyczyn94_content,</v>
      </c>
      <c r="AL96" s="59" t="str">
        <f t="shared" ref="AL96:AL99" si="572">"#map_wyczyn"&amp;A96&amp;","</f>
        <v>#map_wyczyn94,</v>
      </c>
      <c r="AM96" s="54" t="s">
        <v>17</v>
      </c>
      <c r="AN96" s="53" t="str">
        <f t="shared" ref="AN96:AN99" si="573">A96&amp;"'"</f>
        <v>94'</v>
      </c>
      <c r="AO96" s="60" t="s">
        <v>18</v>
      </c>
      <c r="AP96" s="53">
        <f t="shared" ref="AP96:AP99" si="574">A96</f>
        <v>94</v>
      </c>
      <c r="AQ96" s="54" t="s">
        <v>19</v>
      </c>
      <c r="AR96" s="53">
        <f t="shared" ref="AR96:AR99" si="575">A96</f>
        <v>94</v>
      </c>
      <c r="AS96" s="54" t="s">
        <v>20</v>
      </c>
      <c r="AT96" s="53">
        <f t="shared" ref="AT96:AT99" si="576">A96</f>
        <v>94</v>
      </c>
      <c r="AU96" s="54" t="s">
        <v>21</v>
      </c>
      <c r="AV96" s="58" t="str">
        <f t="shared" ref="AV96:AV99" si="577">CONCATENATE(AM96,AN96,AO96,AP96,AQ96,AR96,AS96,AT96,AU96)</f>
        <v xml:space="preserve">    $('#wyczyn94').click(function() {
        document.querySelector('.bg-modal').style.display = 'block';
        document.querySelector('#wyczyn94_content').style.display = 'block';
        document.querySelector('#wyczyn94_content').style.position = 'fixed';
    });
    /*Closing the pop-up with feat-description*/
        $('.popup-close-arrow').click(function() {
        document.querySelector('.bg-modal').style.display = 'none';
        document.querySelector('#wyczyn94_content').style.display = 'none';
    });</v>
      </c>
      <c r="AW96" s="54" t="s">
        <v>32</v>
      </c>
      <c r="AX96" s="61">
        <f t="shared" ref="AX96:AX99" si="578">A96</f>
        <v>94</v>
      </c>
      <c r="AY96" s="54" t="s">
        <v>24</v>
      </c>
      <c r="AZ96" s="61">
        <f t="shared" ref="AZ96:AZ99" si="579">A96</f>
        <v>94</v>
      </c>
      <c r="BA96" s="57" t="s">
        <v>25</v>
      </c>
      <c r="BB96" s="61" t="str">
        <f t="shared" ref="BB96:BB99" si="580">C96</f>
        <v>52.2255</v>
      </c>
      <c r="BC96" s="57" t="s">
        <v>26</v>
      </c>
      <c r="BD96" s="61" t="str">
        <f t="shared" ref="BD96:BD99" si="581">D96</f>
        <v xml:space="preserve"> 21.1088</v>
      </c>
      <c r="BE96" s="2" t="s">
        <v>182</v>
      </c>
      <c r="BF96" s="61">
        <f t="shared" ref="BF96:BF99" si="582">A96</f>
        <v>94</v>
      </c>
      <c r="BG96" s="54" t="s">
        <v>27</v>
      </c>
      <c r="BH96" s="61">
        <f t="shared" ref="BH96:BH99" si="583">A96</f>
        <v>94</v>
      </c>
      <c r="BI96" s="57" t="s">
        <v>28</v>
      </c>
      <c r="BJ96" s="61">
        <f t="shared" ref="BJ96:BJ99" si="584">A96</f>
        <v>94</v>
      </c>
      <c r="BK96" s="54" t="s">
        <v>29</v>
      </c>
      <c r="BL96" s="61">
        <f t="shared" ref="BL96:BL99" si="585">A96</f>
        <v>94</v>
      </c>
      <c r="BM96" s="54" t="s">
        <v>50</v>
      </c>
      <c r="BN96" s="54" t="str">
        <f t="shared" ref="BN96:BN99" si="586">C96</f>
        <v>52.2255</v>
      </c>
      <c r="BO96" s="54" t="s">
        <v>26</v>
      </c>
      <c r="BP96" s="54" t="str">
        <f t="shared" ref="BP96:BP99" si="587">D96</f>
        <v xml:space="preserve"> 21.1088</v>
      </c>
      <c r="BQ96" s="2" t="s">
        <v>181</v>
      </c>
      <c r="BR96" s="61">
        <f t="shared" ref="BR96:BR99" si="588">A96</f>
        <v>94</v>
      </c>
      <c r="BS96" s="57" t="s">
        <v>30</v>
      </c>
      <c r="BT96" s="61">
        <f t="shared" ref="BT96:BT99" si="589">A96</f>
        <v>94</v>
      </c>
      <c r="BU96" s="54" t="s">
        <v>31</v>
      </c>
      <c r="BV96" s="61"/>
      <c r="BW96" s="57"/>
      <c r="BX96" s="61"/>
      <c r="BY96" s="57"/>
      <c r="BZ96" s="58" t="str">
        <f t="shared" ref="BZ96:BZ99" si="590">CONCATENATE(AW96,AX96,AY96,AZ96,BA96,BB96,BC96,BD96,BE96,BF96,BG96,BH96,BI96,BJ96,BK96,BL96,BM96,BN96,BO96,BP96,BQ96,BR96,BS96,BT96,BU96)</f>
        <v xml:space="preserve">//----------------------------------------------------------------------------------------------------------------------------------------------------------------------------
                //Markers for WYCZYN_94
                //marker for main page
                addMarker_w94_main({coords:{lat:52.2255, lng: 21.1088}, iconImage:'http://nieodlegla.pl/files/marker.svg', });
                function addMarker_w94_main(props) {var marker = new google.maps.Marker({ position:props.coords, map:map, }); if(props.iconImage){marker.setIcon(props.iconImage);}
                                                  google.maps.event.addListener(marker, "click", function() { document.querySelector('.bg-modal').style.display = 'block';         document.querySelector('#wyczyn94_content').style.display = 'block'; document.querySelector('#wyczyn94_content').style.position = 'fixed';});
                                                  };
                //Marker for pop-up
                addMarker_w94({coords:{lat:52.2255, lng: 21.1088}, iconImage:'http://nieodlegla.pl/files/pin.svg', });
                function addMarker_w94(props) {var marker = new google.maps.Marker({ position:props.coords, map:map_wyczyn94, }); if(props.iconImage){marker.setIcon(props.iconImage);}};
                //----------------------------------------------------------------------------------------------------------------------------------------------------------------------------
</v>
      </c>
      <c r="CA96" s="57" t="s">
        <v>33</v>
      </c>
      <c r="CB96" s="61">
        <f t="shared" ref="CB96:CB99" si="591">A96</f>
        <v>94</v>
      </c>
      <c r="CC96" s="57" t="s">
        <v>34</v>
      </c>
      <c r="CD96" s="61" t="str">
        <f t="shared" ref="CD96:CD99" si="592">A96&amp;"'"</f>
        <v>94'</v>
      </c>
      <c r="CE96" s="57" t="s">
        <v>35</v>
      </c>
      <c r="CF96" s="58" t="str">
        <f t="shared" ref="CF96:CF99" si="593">CONCATENATE(CA96,CB96,CC96,CD96,CE96,)</f>
        <v>var map_wyczyn94 = new google.maps.Map(document.getElementById('map_wyczyn94'), optionsFeatPopup);</v>
      </c>
      <c r="CG96" s="2" t="s">
        <v>32</v>
      </c>
      <c r="CH96" s="6">
        <f t="shared" ref="CH96:CH99" si="594">A96</f>
        <v>94</v>
      </c>
      <c r="CI96" s="2" t="s">
        <v>154</v>
      </c>
      <c r="CJ96" s="9" t="str">
        <f t="shared" ref="CJ96:CJ99" si="595">CONCATENATE(CG96,CH96,CI96,BL96,BM96,BN96,BO96,BP96,BQ96,BR96,BS96,BT96,BU96)</f>
        <v xml:space="preserve">//----------------------------------------------------------------------------------------------------------------------------------------------------------------------------
                //Markers for WYCZYN_94                //Marker for pop-up
                addMarker_w94({coords:{lat:52.2255, lng: 21.1088}, iconImage:'http://nieodlegla.pl/files/pin.svg', });
                function addMarker_w94(props) {var marker = new google.maps.Marker({ position:props.coords, map:map_wyczyn94, }); if(props.iconImage){marker.setIcon(props.iconImage);}};
                //----------------------------------------------------------------------------------------------------------------------------------------------------------------------------
</v>
      </c>
      <c r="CK96" s="2" t="str">
        <f t="shared" si="398"/>
        <v>{
    *@*displayName*@*: *@*#wyczyn94*@*,
    *@*title*@*: *@*Poczuj Ulgę*@*,
    *@*contestants*@*: ,
    *@*lat*@*: 52.2255,
    *@*lng*@*:  21.1088,
    *@*description*@*: *@*</v>
      </c>
      <c r="CL96" s="2" t="str">
        <f t="shared" si="399"/>
        <v>*@*,
    *@*author*@*: *@*Pańska Skórka*@*
  },</v>
      </c>
      <c r="CM96" s="11" t="str">
        <f t="shared" si="400"/>
        <v>{
    *@*displayName*@*: *@*#wyczyn94*@*,
    *@*title*@*: *@*Poczuj Ulgę*@*,
    *@*contestants*@*: ,
    *@*lat*@*: 52.2255,
    *@*lng*@*:  21.1088,
    *@*description*@*: *@*Przez ziemię niczyją między blokami mieszkalnymi Gocławia, a ruchliwą Trasą Siekierkowską płynie sobie kanał. Nowa Ulga jest krótka, ale pełna wrażeń: podupadające ogródki działkowe rodem z mrocznej Carcosy (z serialu "True Detective"), ekrany dźwiękochłonne, deweloperskie wybryki zawłaszczające przestrzeń, sznury samochodów i dzika przyroda na wyciągnięcie ręki. Wszystko na odcinku paru kilometrów. Przejdź wzdłuż kanału, od Ostrobramskiej do jego ujścia w Wiśle. Sprawdź czy na końcu poczujesz ulgę czy zmęczenie.*@*,
    *@*author*@*: *@*Pańska Skórka*@*
  },</v>
      </c>
    </row>
    <row r="97" spans="1:91" ht="54" customHeight="1" thickBot="1" x14ac:dyDescent="0.3">
      <c r="A97" s="34">
        <v>95</v>
      </c>
      <c r="B97" s="3" t="s">
        <v>338</v>
      </c>
      <c r="C97" s="3" t="s">
        <v>341</v>
      </c>
      <c r="D97" s="3" t="s">
        <v>344</v>
      </c>
      <c r="E97" s="3" t="s">
        <v>337</v>
      </c>
      <c r="G97" s="2" t="s">
        <v>444</v>
      </c>
      <c r="H97" s="2" t="s">
        <v>439</v>
      </c>
      <c r="I97" s="52" t="s">
        <v>7</v>
      </c>
      <c r="J97" s="53">
        <f t="shared" si="557"/>
        <v>95</v>
      </c>
      <c r="K97" s="54" t="s">
        <v>9</v>
      </c>
      <c r="L97" s="55">
        <f t="shared" si="558"/>
        <v>95</v>
      </c>
      <c r="M97" s="56" t="s">
        <v>10</v>
      </c>
      <c r="N97" s="53">
        <f t="shared" si="559"/>
        <v>95</v>
      </c>
      <c r="O97" s="54" t="s">
        <v>11</v>
      </c>
      <c r="P97" s="53" t="str">
        <f t="shared" si="560"/>
        <v>Najwyższy szczyt Kampinosu</v>
      </c>
      <c r="Q97" s="56" t="s">
        <v>48</v>
      </c>
      <c r="R97" s="54" t="s">
        <v>37</v>
      </c>
      <c r="S97" s="55">
        <f t="shared" si="561"/>
        <v>95</v>
      </c>
      <c r="T97" s="56" t="s">
        <v>38</v>
      </c>
      <c r="U97" s="53">
        <f t="shared" si="562"/>
        <v>95</v>
      </c>
      <c r="V97" s="54" t="s">
        <v>12</v>
      </c>
      <c r="W97" s="53">
        <f t="shared" si="563"/>
        <v>95</v>
      </c>
      <c r="X97" s="54" t="s">
        <v>13</v>
      </c>
      <c r="Y97" s="53" t="str">
        <f t="shared" si="564"/>
        <v>Najwyższy szczyt Kampinosu</v>
      </c>
      <c r="Z97" s="54" t="s">
        <v>49</v>
      </c>
      <c r="AA97" s="53" t="str">
        <f t="shared" si="565"/>
        <v>Szczyt dla doświadczonych himalaistów i tych, którzy dopiero chcą nimi być. Najwyższym punktem KPN jest pagórek wydmowy w okolicach Polany Opaleń, tuż przy zachodniej granicy Warszawy. Wysokość bezwzględna: 106,2 m n.p.m., względna kilka metrów… Należy iść żółtym szlakiem od Polany, aż do skrzyżowania szlaków (uroczysko Łuże). Tam ostrożnie- szczyt łatwo przeoczyć!</v>
      </c>
      <c r="AB97" s="54" t="s">
        <v>14</v>
      </c>
      <c r="AC97" s="53">
        <f t="shared" si="566"/>
        <v>95</v>
      </c>
      <c r="AD97" s="54" t="s">
        <v>308</v>
      </c>
      <c r="AE97" s="53">
        <f t="shared" si="567"/>
        <v>95</v>
      </c>
      <c r="AF97" s="54" t="s">
        <v>15</v>
      </c>
      <c r="AG97" s="53">
        <f t="shared" si="568"/>
        <v>95</v>
      </c>
      <c r="AH97" s="57" t="s">
        <v>8</v>
      </c>
      <c r="AI97" s="78" t="str">
        <f t="shared" si="569"/>
        <v>&lt;!---WYCZYN_95_main--&gt;                    
                    &lt;div class=*@*feat-box*@* id=*@*wyczyn95*@* &gt;
                        &lt;p class=*@*feat-number*@*&gt;#wyczyn95&lt;/p&gt;
                        &lt;h3 class=*@*feat-title*@*&gt;Najwyższy szczyt Kampinosu&lt;/h3&gt;
                        &lt;p class=*@*feat-counter*@*&gt; 0 osób wzięło udział&lt;/p&gt;
                    &lt;/div&gt;
    &lt;!--feat pop-up code-----WYCZYN_95_---------------------------------------------------------------------------------&gt;
                    &lt;div class=*@*feat-content*@* id=*@*wyczyn95_content*@*&gt;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class=*@*feat-number*@*&gt;#wyczyn95&lt;/p&gt;
                                &lt;h2 class=*@*feat-title*@*&gt;Najwyższy szczyt Kampinosu&lt;/h2&gt;
                                &lt;p class=*@*feat-counter*@*&gt; 0 osób wzięło udział&lt;/p&gt;
                                &lt;p class=*@*feat-description*@*&gt;Szczyt dla doświadczonych himalaistów i tych, którzy dopiero chcą nimi być. Najwyższym punktem KPN jest pagórek wydmowy w okolicach Polany Opaleń, tuż przy zachodniej granicy Warszawy. Wysokość bezwzględna: 106,2 m n.p.m., względna kilka metrów… Należy iść żółtym szlakiem od Polany, aż do skrzyżowania szlaków (uroczysko Łuże). Tam ostrożnie- szczyt łatwo przeoczyć!&lt;/p&gt;
                            &lt;/div&gt;
                            &lt;div class=*@*feat-map-block*@*&gt;
                                &lt;div id=*@*map_wyczyn95*@*&gt;&lt;/div&gt;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WYCZYN_95_main--&gt;</v>
      </c>
      <c r="AJ97" s="58" t="str">
        <f t="shared" si="570"/>
        <v xml:space="preserve">                    
    &lt;!--feat pop-up code-----WYCZYN_95_---------------------------------------------------------------------------------&gt;
                    &lt;div class=*@*feat-content*@* id=*@*wyczyn95_content*@*&gt;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class=*@*feat-number*@*&gt;#wyczyn95&lt;/p&gt;
                                &lt;h2 class=*@*feat-title*@*&gt;Najwyższy szczyt Kampinosu&lt;/h2&gt;
                                &lt;p class=*@*feat-counter*@*&gt; 0 osób wzięło udział&lt;/p&gt;
                                &lt;p class=*@*feat-description*@*&gt;Szczyt dla doświadczonych himalaistów i tych, którzy dopiero chcą nimi być. Najwyższym punktem KPN jest pagórek wydmowy w okolicach Polany Opaleń, tuż przy zachodniej granicy Warszawy. Wysokość bezwzględna: 106,2 m n.p.m., względna kilka metrów… Należy iść żółtym szlakiem od Polany, aż do skrzyżowania szlaków (uroczysko Łuże). Tam ostrożnie- szczyt łatwo przeoczyć!&lt;/p&gt;
                            &lt;/div&gt;
                            &lt;div class=*@*feat-map-block*@*&gt;
                                &lt;div id=*@*map_wyczyn95*@*&gt;&lt;/div&gt;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#wyczyn95&lt;/p&gt;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WYCZYN_95_main--&gt;</v>
      </c>
      <c r="AK97" s="59" t="str">
        <f t="shared" si="571"/>
        <v>#wyczyn95_content,</v>
      </c>
      <c r="AL97" s="59" t="str">
        <f t="shared" si="572"/>
        <v>#map_wyczyn95,</v>
      </c>
      <c r="AM97" s="54" t="s">
        <v>17</v>
      </c>
      <c r="AN97" s="53" t="str">
        <f t="shared" si="573"/>
        <v>95'</v>
      </c>
      <c r="AO97" s="60" t="s">
        <v>18</v>
      </c>
      <c r="AP97" s="53">
        <f t="shared" si="574"/>
        <v>95</v>
      </c>
      <c r="AQ97" s="54" t="s">
        <v>19</v>
      </c>
      <c r="AR97" s="53">
        <f t="shared" si="575"/>
        <v>95</v>
      </c>
      <c r="AS97" s="54" t="s">
        <v>20</v>
      </c>
      <c r="AT97" s="53">
        <f t="shared" si="576"/>
        <v>95</v>
      </c>
      <c r="AU97" s="54" t="s">
        <v>21</v>
      </c>
      <c r="AV97" s="58" t="str">
        <f t="shared" si="577"/>
        <v xml:space="preserve">    $('#wyczyn95').click(function() {
        document.querySelector('.bg-modal').style.display = 'block';
        document.querySelector('#wyczyn95_content').style.display = 'block';
        document.querySelector('#wyczyn95_content').style.position = 'fixed';
    });
    /*Closing the pop-up with feat-description*/
        $('.popup-close-arrow').click(function() {
        document.querySelector('.bg-modal').style.display = 'none';
        document.querySelector('#wyczyn95_content').style.display = 'none';
    });</v>
      </c>
      <c r="AW97" s="54" t="s">
        <v>32</v>
      </c>
      <c r="AX97" s="61">
        <f t="shared" si="578"/>
        <v>95</v>
      </c>
      <c r="AY97" s="54" t="s">
        <v>24</v>
      </c>
      <c r="AZ97" s="61">
        <f t="shared" si="579"/>
        <v>95</v>
      </c>
      <c r="BA97" s="57" t="s">
        <v>25</v>
      </c>
      <c r="BB97" s="61" t="str">
        <f t="shared" si="580"/>
        <v>52.29849</v>
      </c>
      <c r="BC97" s="57" t="s">
        <v>26</v>
      </c>
      <c r="BD97" s="61" t="str">
        <f t="shared" si="581"/>
        <v>20.87502</v>
      </c>
      <c r="BE97" s="2" t="s">
        <v>182</v>
      </c>
      <c r="BF97" s="61">
        <f t="shared" si="582"/>
        <v>95</v>
      </c>
      <c r="BG97" s="54" t="s">
        <v>27</v>
      </c>
      <c r="BH97" s="61">
        <f t="shared" si="583"/>
        <v>95</v>
      </c>
      <c r="BI97" s="57" t="s">
        <v>28</v>
      </c>
      <c r="BJ97" s="61">
        <f t="shared" si="584"/>
        <v>95</v>
      </c>
      <c r="BK97" s="54" t="s">
        <v>29</v>
      </c>
      <c r="BL97" s="61">
        <f t="shared" si="585"/>
        <v>95</v>
      </c>
      <c r="BM97" s="54" t="s">
        <v>50</v>
      </c>
      <c r="BN97" s="54" t="str">
        <f t="shared" si="586"/>
        <v>52.29849</v>
      </c>
      <c r="BO97" s="54" t="s">
        <v>26</v>
      </c>
      <c r="BP97" s="54" t="str">
        <f t="shared" si="587"/>
        <v>20.87502</v>
      </c>
      <c r="BQ97" s="2" t="s">
        <v>181</v>
      </c>
      <c r="BR97" s="61">
        <f t="shared" si="588"/>
        <v>95</v>
      </c>
      <c r="BS97" s="57" t="s">
        <v>30</v>
      </c>
      <c r="BT97" s="61">
        <f t="shared" si="589"/>
        <v>95</v>
      </c>
      <c r="BU97" s="54" t="s">
        <v>31</v>
      </c>
      <c r="BV97" s="61"/>
      <c r="BW97" s="57"/>
      <c r="BX97" s="61"/>
      <c r="BY97" s="57"/>
      <c r="BZ97" s="58" t="str">
        <f t="shared" si="590"/>
        <v xml:space="preserve">//----------------------------------------------------------------------------------------------------------------------------------------------------------------------------
                //Markers for WYCZYN_95
                //marker for main page
                addMarker_w95_main({coords:{lat:52.29849, lng:20.87502}, iconImage:'http://nieodlegla.pl/files/marker.svg', });
                function addMarker_w95_main(props) {var marker = new google.maps.Marker({ position:props.coords, map:map, }); if(props.iconImage){marker.setIcon(props.iconImage);}
                                                  google.maps.event.addListener(marker, "click", function() { document.querySelector('.bg-modal').style.display = 'block';         document.querySelector('#wyczyn95_content').style.display = 'block'; document.querySelector('#wyczyn95_content').style.position = 'fixed';});
                                                  };
                //Marker for pop-up
                addMarker_w95({coords:{lat:52.29849, lng:20.87502}, iconImage:'http://nieodlegla.pl/files/pin.svg', });
                function addMarker_w95(props) {var marker = new google.maps.Marker({ position:props.coords, map:map_wyczyn95, }); if(props.iconImage){marker.setIcon(props.iconImage);}};
                //----------------------------------------------------------------------------------------------------------------------------------------------------------------------------
</v>
      </c>
      <c r="CA97" s="57" t="s">
        <v>33</v>
      </c>
      <c r="CB97" s="61">
        <f t="shared" si="591"/>
        <v>95</v>
      </c>
      <c r="CC97" s="57" t="s">
        <v>34</v>
      </c>
      <c r="CD97" s="61" t="str">
        <f t="shared" si="592"/>
        <v>95'</v>
      </c>
      <c r="CE97" s="57" t="s">
        <v>35</v>
      </c>
      <c r="CF97" s="58" t="str">
        <f t="shared" si="593"/>
        <v>var map_wyczyn95 = new google.maps.Map(document.getElementById('map_wyczyn95'), optionsFeatPopup);</v>
      </c>
      <c r="CG97" s="2" t="s">
        <v>32</v>
      </c>
      <c r="CH97" s="6">
        <f t="shared" si="594"/>
        <v>95</v>
      </c>
      <c r="CI97" s="2" t="s">
        <v>154</v>
      </c>
      <c r="CJ97" s="9" t="str">
        <f t="shared" si="595"/>
        <v xml:space="preserve">//----------------------------------------------------------------------------------------------------------------------------------------------------------------------------
                //Markers for WYCZYN_95                //Marker for pop-up
                addMarker_w95({coords:{lat:52.29849, lng:20.87502}, iconImage:'http://nieodlegla.pl/files/pin.svg', });
                function addMarker_w95(props) {var marker = new google.maps.Marker({ position:props.coords, map:map_wyczyn95, }); if(props.iconImage){marker.setIcon(props.iconImage);}};
                //----------------------------------------------------------------------------------------------------------------------------------------------------------------------------
</v>
      </c>
      <c r="CK97" s="2" t="str">
        <f t="shared" si="398"/>
        <v>{
    *@*displayName*@*: *@*#wyczyn95*@*,
    *@*title*@*: *@*Najwyższy szczyt Kampinosu*@*,
    *@*contestants*@*: ,
    *@*lat*@*: 52.29849,
    *@*lng*@*: 20.87502,
    *@*description*@*: *@*</v>
      </c>
      <c r="CL97" s="2" t="str">
        <f t="shared" si="399"/>
        <v>*@*,
    *@*author*@*: *@*Anka i Anka*@*
  },</v>
      </c>
      <c r="CM97" s="11" t="str">
        <f t="shared" si="400"/>
        <v>{
    *@*displayName*@*: *@*#wyczyn95*@*,
    *@*title*@*: *@*Najwyższy szczyt Kampinosu*@*,
    *@*contestants*@*: ,
    *@*lat*@*: 52.29849,
    *@*lng*@*: 20.87502,
    *@*description*@*: *@*Szczyt dla doświadczonych himalaistów i tych, którzy dopiero chcą nimi być. Najwyższym punktem KPN jest pagórek wydmowy w okolicach Polany Opaleń, tuż przy zachodniej granicy Warszawy. Wysokość bezwzględna: 106,2 m n.p.m., względna kilka metrów… Należy iść żółtym szlakiem od Polany, aż do skrzyżowania szlaków (uroczysko Łuże). Tam ostrożnie- szczyt łatwo przeoczyć!*@*,
    *@*author*@*: *@*Anka i Anka*@*
  },</v>
      </c>
    </row>
    <row r="98" spans="1:91" ht="54" customHeight="1" thickBot="1" x14ac:dyDescent="0.3">
      <c r="A98" s="34">
        <v>96</v>
      </c>
      <c r="B98" s="105" t="s">
        <v>340</v>
      </c>
      <c r="C98" s="3" t="s">
        <v>342</v>
      </c>
      <c r="D98" s="3" t="s">
        <v>343</v>
      </c>
      <c r="E98" s="3" t="s">
        <v>339</v>
      </c>
      <c r="G98" s="2" t="s">
        <v>446</v>
      </c>
      <c r="H98" s="2" t="s">
        <v>445</v>
      </c>
      <c r="I98" s="52" t="s">
        <v>7</v>
      </c>
      <c r="J98" s="53">
        <f t="shared" si="557"/>
        <v>96</v>
      </c>
      <c r="K98" s="54" t="s">
        <v>9</v>
      </c>
      <c r="L98" s="55">
        <f t="shared" si="558"/>
        <v>96</v>
      </c>
      <c r="M98" s="56" t="s">
        <v>10</v>
      </c>
      <c r="N98" s="53">
        <f t="shared" si="559"/>
        <v>96</v>
      </c>
      <c r="O98" s="54" t="s">
        <v>11</v>
      </c>
      <c r="P98" s="53" t="str">
        <f t="shared" si="560"/>
        <v>Tam sięgnij, gdzie wzrok nie sięga</v>
      </c>
      <c r="Q98" s="56" t="s">
        <v>48</v>
      </c>
      <c r="R98" s="54" t="s">
        <v>37</v>
      </c>
      <c r="S98" s="55">
        <f t="shared" si="561"/>
        <v>96</v>
      </c>
      <c r="T98" s="56" t="s">
        <v>38</v>
      </c>
      <c r="U98" s="53">
        <f t="shared" si="562"/>
        <v>96</v>
      </c>
      <c r="V98" s="54" t="s">
        <v>12</v>
      </c>
      <c r="W98" s="53">
        <f t="shared" si="563"/>
        <v>96</v>
      </c>
      <c r="X98" s="54" t="s">
        <v>13</v>
      </c>
      <c r="Y98" s="53" t="str">
        <f t="shared" si="564"/>
        <v>Tam sięgnij, gdzie wzrok nie sięga</v>
      </c>
      <c r="Z98" s="54" t="s">
        <v>49</v>
      </c>
      <c r="AA98" s="53" t="str">
        <f t="shared" si="565"/>
        <v>Piękny krajobraz najlepiej obserwować z jakiegoś wzniesienia. Zdobądź jeden z Zapomnianych Punktów Widokowych w Kotlinie Jeleniogórskiej, których historia sięga XIX wieku, wówczas widoki zapierały dech. Rozejrzyj się po okolicy, w zasięgu wzroku masz cztery pasma górskie. Sprawdź, co dziś widać z dowolnie wybranego Zapomnianego Punktu Widokowego: Karkonosze, Izery, Rudawy Janowickie, a może Góry Kaczawskie.  Wyobraź sobie, jak ten krajobraz mógł wyglądać dwa wieki temu. Zrób zdjęcie i podziel się nim z innymi.</v>
      </c>
      <c r="AB98" s="54" t="s">
        <v>14</v>
      </c>
      <c r="AC98" s="53">
        <f t="shared" si="566"/>
        <v>96</v>
      </c>
      <c r="AD98" s="54" t="s">
        <v>308</v>
      </c>
      <c r="AE98" s="53">
        <f t="shared" si="567"/>
        <v>96</v>
      </c>
      <c r="AF98" s="54" t="s">
        <v>15</v>
      </c>
      <c r="AG98" s="53">
        <f t="shared" si="568"/>
        <v>96</v>
      </c>
      <c r="AH98" s="57" t="s">
        <v>8</v>
      </c>
      <c r="AI98" s="78" t="str">
        <f t="shared" si="569"/>
        <v>&lt;!---WYCZYN_96_main--&gt;                    
                    &lt;div class=*@*feat-box*@* id=*@*wyczyn96*@* &gt;
                        &lt;p class=*@*feat-number*@*&gt;#wyczyn96&lt;/p&gt;
                        &lt;h3 class=*@*feat-title*@*&gt;Tam sięgnij, gdzie wzrok nie sięga&lt;/h3&gt;
                        &lt;p class=*@*feat-counter*@*&gt; 0 osób wzięło udział&lt;/p&gt;
                    &lt;/div&gt;
    &lt;!--feat pop-up code-----WYCZYN_96_---------------------------------------------------------------------------------&gt;
                    &lt;div class=*@*feat-content*@* id=*@*wyczyn96_content*@*&gt;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class=*@*feat-number*@*&gt;#wyczyn96&lt;/p&gt;
                                &lt;h2 class=*@*feat-title*@*&gt;Tam sięgnij, gdzie wzrok nie sięga&lt;/h2&gt;
                                &lt;p class=*@*feat-counter*@*&gt; 0 osób wzięło udział&lt;/p&gt;
                                &lt;p class=*@*feat-description*@*&gt;Piękny krajobraz najlepiej obserwować z jakiegoś wzniesienia. Zdobądź jeden z Zapomnianych Punktów Widokowych w Kotlinie Jeleniogórskiej, których historia sięga XIX wieku, wówczas widoki zapierały dech. Rozejrzyj się po okolicy, w zasięgu wzroku masz cztery pasma górskie. Sprawdź, co dziś widać z dowolnie wybranego Zapomnianego Punktu Widokowego: Karkonosze, Izery, Rudawy Janowickie, a może Góry Kaczawskie.  Wyobraź sobie, jak ten krajobraz mógł wyglądać dwa wieki temu. Zrób zdjęcie i podziel się nim z innymi.&lt;/p&gt;
                            &lt;/div&gt;
                            &lt;div class=*@*feat-map-block*@*&gt;
                                &lt;div id=*@*map_wyczyn96*@*&gt;&lt;/div&gt;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WYCZYN_96_main--&gt;</v>
      </c>
      <c r="AJ98" s="58" t="str">
        <f t="shared" si="570"/>
        <v xml:space="preserve">                    
    &lt;!--feat pop-up code-----WYCZYN_96_---------------------------------------------------------------------------------&gt;
                    &lt;div class=*@*feat-content*@* id=*@*wyczyn96_content*@*&gt;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class=*@*feat-number*@*&gt;#wyczyn96&lt;/p&gt;
                                &lt;h2 class=*@*feat-title*@*&gt;Tam sięgnij, gdzie wzrok nie sięga&lt;/h2&gt;
                                &lt;p class=*@*feat-counter*@*&gt; 0 osób wzięło udział&lt;/p&gt;
                                &lt;p class=*@*feat-description*@*&gt;Piękny krajobraz najlepiej obserwować z jakiegoś wzniesienia. Zdobądź jeden z Zapomnianych Punktów Widokowych w Kotlinie Jeleniogórskiej, których historia sięga XIX wieku, wówczas widoki zapierały dech. Rozejrzyj się po okolicy, w zasięgu wzroku masz cztery pasma górskie. Sprawdź, co dziś widać z dowolnie wybranego Zapomnianego Punktu Widokowego: Karkonosze, Izery, Rudawy Janowickie, a może Góry Kaczawskie.  Wyobraź sobie, jak ten krajobraz mógł wyglądać dwa wieki temu. Zrób zdjęcie i podziel się nim z innymi.&lt;/p&gt;
                            &lt;/div&gt;
                            &lt;div class=*@*feat-map-block*@*&gt;
                                &lt;div id=*@*map_wyczyn96*@*&gt;&lt;/div&gt;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#wyczyn96&lt;/p&gt;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WYCZYN_96_main--&gt;</v>
      </c>
      <c r="AK98" s="59" t="str">
        <f t="shared" si="571"/>
        <v>#wyczyn96_content,</v>
      </c>
      <c r="AL98" s="59" t="str">
        <f t="shared" si="572"/>
        <v>#map_wyczyn96,</v>
      </c>
      <c r="AM98" s="54" t="s">
        <v>17</v>
      </c>
      <c r="AN98" s="53" t="str">
        <f t="shared" si="573"/>
        <v>96'</v>
      </c>
      <c r="AO98" s="60" t="s">
        <v>18</v>
      </c>
      <c r="AP98" s="53">
        <f t="shared" si="574"/>
        <v>96</v>
      </c>
      <c r="AQ98" s="54" t="s">
        <v>19</v>
      </c>
      <c r="AR98" s="53">
        <f t="shared" si="575"/>
        <v>96</v>
      </c>
      <c r="AS98" s="54" t="s">
        <v>20</v>
      </c>
      <c r="AT98" s="53">
        <f t="shared" si="576"/>
        <v>96</v>
      </c>
      <c r="AU98" s="54" t="s">
        <v>21</v>
      </c>
      <c r="AV98" s="58" t="str">
        <f t="shared" si="577"/>
        <v xml:space="preserve">    $('#wyczyn96').click(function() {
        document.querySelector('.bg-modal').style.display = 'block';
        document.querySelector('#wyczyn96_content').style.display = 'block';
        document.querySelector('#wyczyn96_content').style.position = 'fixed';
    });
    /*Closing the pop-up with feat-description*/
        $('.popup-close-arrow').click(function() {
        document.querySelector('.bg-modal').style.display = 'none';
        document.querySelector('#wyczyn96_content').style.display = 'none';
    });</v>
      </c>
      <c r="AW98" s="54" t="s">
        <v>32</v>
      </c>
      <c r="AX98" s="61">
        <f t="shared" si="578"/>
        <v>96</v>
      </c>
      <c r="AY98" s="54" t="s">
        <v>24</v>
      </c>
      <c r="AZ98" s="61">
        <f t="shared" si="579"/>
        <v>96</v>
      </c>
      <c r="BA98" s="57" t="s">
        <v>25</v>
      </c>
      <c r="BB98" s="61" t="str">
        <f t="shared" si="580"/>
        <v>50.9038652</v>
      </c>
      <c r="BC98" s="57" t="s">
        <v>26</v>
      </c>
      <c r="BD98" s="61" t="str">
        <f t="shared" si="581"/>
        <v>15.7309372</v>
      </c>
      <c r="BE98" s="2" t="s">
        <v>182</v>
      </c>
      <c r="BF98" s="61">
        <f t="shared" si="582"/>
        <v>96</v>
      </c>
      <c r="BG98" s="54" t="s">
        <v>27</v>
      </c>
      <c r="BH98" s="61">
        <f t="shared" si="583"/>
        <v>96</v>
      </c>
      <c r="BI98" s="57" t="s">
        <v>28</v>
      </c>
      <c r="BJ98" s="61">
        <f t="shared" si="584"/>
        <v>96</v>
      </c>
      <c r="BK98" s="54" t="s">
        <v>29</v>
      </c>
      <c r="BL98" s="61">
        <f t="shared" si="585"/>
        <v>96</v>
      </c>
      <c r="BM98" s="54" t="s">
        <v>50</v>
      </c>
      <c r="BN98" s="54" t="str">
        <f t="shared" si="586"/>
        <v>50.9038652</v>
      </c>
      <c r="BO98" s="54" t="s">
        <v>26</v>
      </c>
      <c r="BP98" s="54" t="str">
        <f t="shared" si="587"/>
        <v>15.7309372</v>
      </c>
      <c r="BQ98" s="2" t="s">
        <v>181</v>
      </c>
      <c r="BR98" s="61">
        <f t="shared" si="588"/>
        <v>96</v>
      </c>
      <c r="BS98" s="57" t="s">
        <v>30</v>
      </c>
      <c r="BT98" s="61">
        <f t="shared" si="589"/>
        <v>96</v>
      </c>
      <c r="BU98" s="54" t="s">
        <v>31</v>
      </c>
      <c r="BV98" s="61"/>
      <c r="BW98" s="57"/>
      <c r="BX98" s="61"/>
      <c r="BY98" s="57"/>
      <c r="BZ98" s="58" t="str">
        <f t="shared" si="590"/>
        <v xml:space="preserve">//----------------------------------------------------------------------------------------------------------------------------------------------------------------------------
                //Markers for WYCZYN_96
                //marker for main page
                addMarker_w96_main({coords:{lat:50.9038652, lng:15.7309372}, iconImage:'http://nieodlegla.pl/files/marker.svg', });
                function addMarker_w96_main(props) {var marker = new google.maps.Marker({ position:props.coords, map:map, }); if(props.iconImage){marker.setIcon(props.iconImage);}
                                                  google.maps.event.addListener(marker, "click", function() { document.querySelector('.bg-modal').style.display = 'block';         document.querySelector('#wyczyn96_content').style.display = 'block'; document.querySelector('#wyczyn96_content').style.position = 'fixed';});
                                                  };
                //Marker for pop-up
                addMarker_w96({coords:{lat:50.9038652, lng:15.7309372}, iconImage:'http://nieodlegla.pl/files/pin.svg', });
                function addMarker_w96(props) {var marker = new google.maps.Marker({ position:props.coords, map:map_wyczyn96, }); if(props.iconImage){marker.setIcon(props.iconImage);}};
                //----------------------------------------------------------------------------------------------------------------------------------------------------------------------------
</v>
      </c>
      <c r="CA98" s="57" t="s">
        <v>33</v>
      </c>
      <c r="CB98" s="61">
        <f t="shared" si="591"/>
        <v>96</v>
      </c>
      <c r="CC98" s="57" t="s">
        <v>34</v>
      </c>
      <c r="CD98" s="61" t="str">
        <f t="shared" si="592"/>
        <v>96'</v>
      </c>
      <c r="CE98" s="57" t="s">
        <v>35</v>
      </c>
      <c r="CF98" s="58" t="str">
        <f t="shared" si="593"/>
        <v>var map_wyczyn96 = new google.maps.Map(document.getElementById('map_wyczyn96'), optionsFeatPopup);</v>
      </c>
      <c r="CG98" s="2" t="s">
        <v>32</v>
      </c>
      <c r="CH98" s="6">
        <f t="shared" si="594"/>
        <v>96</v>
      </c>
      <c r="CI98" s="2" t="s">
        <v>154</v>
      </c>
      <c r="CJ98" s="9" t="str">
        <f t="shared" si="595"/>
        <v xml:space="preserve">//----------------------------------------------------------------------------------------------------------------------------------------------------------------------------
                //Markers for WYCZYN_96                //Marker for pop-up
                addMarker_w96({coords:{lat:50.9038652, lng:15.7309372}, iconImage:'http://nieodlegla.pl/files/pin.svg', });
                function addMarker_w96(props) {var marker = new google.maps.Marker({ position:props.coords, map:map_wyczyn96, }); if(props.iconImage){marker.setIcon(props.iconImage);}};
                //----------------------------------------------------------------------------------------------------------------------------------------------------------------------------
</v>
      </c>
      <c r="CK98" s="2" t="str">
        <f t="shared" si="398"/>
        <v>{
    *@*displayName*@*: *@*#wyczyn96*@*,
    *@*title*@*: *@*Tam sięgnij, gdzie wzrok nie sięga*@*,
    *@*contestants*@*: ,
    *@*lat*@*: 50.9038652,
    *@*lng*@*: 15.7309372,
    *@*description*@*: *@*</v>
      </c>
      <c r="CL98" s="2" t="str">
        <f t="shared" si="399"/>
        <v>*@*,
    *@*author*@*: *@*Anuszka*@*
  },</v>
      </c>
      <c r="CM98" s="11" t="str">
        <f t="shared" si="400"/>
        <v>{
    *@*displayName*@*: *@*#wyczyn96*@*,
    *@*title*@*: *@*Tam sięgnij, gdzie wzrok nie sięga*@*,
    *@*contestants*@*: ,
    *@*lat*@*: 50.9038652,
    *@*lng*@*: 15.7309372,
    *@*description*@*: *@*Piękny krajobraz najlepiej obserwować z jakiegoś wzniesienia. Zdobądź jeden z Zapomnianych Punktów Widokowych w Kotlinie Jeleniogórskiej, których historia sięga XIX wieku, wówczas widoki zapierały dech. Rozejrzyj się po okolicy, w zasięgu wzroku masz cztery pasma górskie. Sprawdź, co dziś widać z dowolnie wybranego Zapomnianego Punktu Widokowego: Karkonosze, Izery, Rudawy Janowickie, a może Góry Kaczawskie.  Wyobraź sobie, jak ten krajobraz mógł wyglądać dwa wieki temu. Zrób zdjęcie i podziel się nim z innymi.*@*,
    *@*author*@*: *@*Anuszka*@*
  },</v>
      </c>
    </row>
    <row r="99" spans="1:91" ht="54" customHeight="1" thickBot="1" x14ac:dyDescent="0.3">
      <c r="A99" s="34">
        <v>97</v>
      </c>
      <c r="E99" s="3" t="s">
        <v>345</v>
      </c>
      <c r="G99" s="2" t="s">
        <v>447</v>
      </c>
      <c r="H99" s="2" t="s">
        <v>448</v>
      </c>
      <c r="I99" s="52" t="s">
        <v>7</v>
      </c>
      <c r="J99" s="53">
        <f t="shared" si="557"/>
        <v>97</v>
      </c>
      <c r="K99" s="54" t="s">
        <v>9</v>
      </c>
      <c r="L99" s="55">
        <f t="shared" si="558"/>
        <v>97</v>
      </c>
      <c r="M99" s="56" t="s">
        <v>10</v>
      </c>
      <c r="N99" s="53">
        <f t="shared" si="559"/>
        <v>97</v>
      </c>
      <c r="O99" s="54" t="s">
        <v>11</v>
      </c>
      <c r="P99" s="53" t="str">
        <f t="shared" si="560"/>
        <v>Znajdź najstarszy blok z wielkiej płyty w Polsce</v>
      </c>
      <c r="Q99" s="56" t="s">
        <v>48</v>
      </c>
      <c r="R99" s="54" t="s">
        <v>37</v>
      </c>
      <c r="S99" s="55">
        <f t="shared" si="561"/>
        <v>97</v>
      </c>
      <c r="T99" s="56" t="s">
        <v>38</v>
      </c>
      <c r="U99" s="53">
        <f t="shared" si="562"/>
        <v>97</v>
      </c>
      <c r="V99" s="54" t="s">
        <v>12</v>
      </c>
      <c r="W99" s="53">
        <f t="shared" si="563"/>
        <v>97</v>
      </c>
      <c r="X99" s="54" t="s">
        <v>13</v>
      </c>
      <c r="Y99" s="53" t="str">
        <f t="shared" si="564"/>
        <v>Znajdź najstarszy blok z wielkiej płyty w Polsce</v>
      </c>
      <c r="Z99" s="54" t="s">
        <v>49</v>
      </c>
      <c r="AA99" s="53" t="str">
        <f t="shared" si="565"/>
        <v>Bloki z wielkiej płyty widoczne są w większości polskich miast, ale, który z nich jest najstarszym tego typu budynkiem w Polsce? Nawet specjaliści mają odmienne zdania, co  Zrób zdjęcie pod najstarszym blokiem z wielkiej płyty w swoim mieście, może Tobie uda się odnaleźć najstarszy polski blok.
Lokalizacja: ul. Parkowa w Poznaniu; osiedle Hutnicze w Krakowie,  ul. Wolska w Warszawie.</v>
      </c>
      <c r="AB99" s="54" t="s">
        <v>14</v>
      </c>
      <c r="AC99" s="53">
        <f t="shared" si="566"/>
        <v>97</v>
      </c>
      <c r="AD99" s="54" t="s">
        <v>308</v>
      </c>
      <c r="AE99" s="53">
        <f t="shared" si="567"/>
        <v>97</v>
      </c>
      <c r="AF99" s="54" t="s">
        <v>15</v>
      </c>
      <c r="AG99" s="53">
        <f t="shared" si="568"/>
        <v>97</v>
      </c>
      <c r="AH99" s="57" t="s">
        <v>8</v>
      </c>
      <c r="AI99" s="78" t="str">
        <f t="shared" si="569"/>
        <v>&lt;!---WYCZYN_97_main--&gt;                    
                    &lt;div class=*@*feat-box*@* id=*@*wyczyn97*@* &gt;
                        &lt;p class=*@*feat-number*@*&gt;#wyczyn97&lt;/p&gt;
                        &lt;h3 class=*@*feat-title*@*&gt;Znajdź najstarszy blok z wielkiej płyty w Polsce&lt;/h3&gt;
                        &lt;p class=*@*feat-counter*@*&gt; 0 osób wzięło udział&lt;/p&gt;
                    &lt;/div&gt;
    &lt;!--feat pop-up code-----WYCZYN_97_---------------------------------------------------------------------------------&gt;
                    &lt;div class=*@*feat-content*@* id=*@*wyczyn97_content*@*&gt;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class=*@*feat-number*@*&gt;#wyczyn97&lt;/p&gt;
                                &lt;h2 class=*@*feat-title*@*&gt;Znajdź najstarszy blok z wielkiej płyty w Polsce&lt;/h2&gt;
                                &lt;p class=*@*feat-counter*@*&gt; 0 osób wzięło udział&lt;/p&gt;
                                &lt;p class=*@*feat-description*@*&gt;Bloki z wielkiej płyty widoczne są w większości polskich miast, ale, który z nich jest najstarszym tego typu budynkiem w Polsce? Nawet specjaliści mają odmienne zdania, co  Zrób zdjęcie pod najstarszym blokiem z wielkiej płyty w swoim mieście, może Tobie uda się odnaleźć najstarszy polski blok.
Lokalizacja: ul. Parkowa w Poznaniu; osiedle Hutnicze w Krakowie,  ul. Wolska w Warszawie.&lt;/p&gt;
                            &lt;/div&gt;
                            &lt;div class=*@*feat-map-block*@*&gt;
                                &lt;div id=*@*map_wyczyn97*@*&gt;&lt;/div&gt;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WYCZYN_97_main--&gt;</v>
      </c>
      <c r="AJ99" s="58" t="str">
        <f t="shared" si="570"/>
        <v xml:space="preserve">                    
    &lt;!--feat pop-up code-----WYCZYN_97_---------------------------------------------------------------------------------&gt;
                    &lt;div class=*@*feat-content*@* id=*@*wyczyn97_content*@*&gt;
                        &lt;!--arrow to close pop-up--&gt;
                        &lt;svg class=*@*popup-close-arrow*@* width=*@*16px*@* height=*@*16px*@* viewBox=*@*0 0 16 16*@* version=*@*1.1*@* xmlns=*@*http://www.w3.org/2000/svg*@* xmlns:xlink=*@*http://www.w3.org/1999/xlink*@*&gt;
                            &lt;!-- Generator: sketchtool 49 (51002) - http://www.bohemiancoding.com/sketch --&gt;
                            &lt;title&gt;8AC085D1-BDF6-4569-9379-712A4F110834&lt;/title&gt;
                            &lt;desc&gt;Created with sketchtool.&lt;/desc&gt;
                            &lt;defs&gt;&lt;/defs&gt;
                            &lt;g id=*@*MOBILE*@* stroke=*@*none*@* stroke-width=*@*1*@* fill=*@*none*@* fill-rule=*@*evenodd*@* stroke-linecap=*@*round*@*&gt;
                                &lt;g id=*@*New-challenge*@* transform=*@*translate(-20.000000, -24.000000)*@* stroke=*@*#FFFFFF*@*&gt;
                                    &lt;g id=*@*mobile/back-light*@* transform=*@*translate(16.000000, 20.000000)*@*&gt;
                                        &lt;g id=*@*Group*@* transform=*@*translate(5.000000, 5.000000)*@*&gt;
                                            &lt;polyline id=*@*Triangle*@* stroke-width=*@*2*@* stroke-linejoin=*@*round*@* points=*@*7 0 0 7 7 14*@*&gt;&lt;/polyline&gt;
                                            &lt;path d=*@*M1,7 L14,7*@* id=*@*Line-Copy*@* stroke-width=*@*2*@*&gt;&lt;/path&gt;
                                        &lt;/g&gt;
                                    &lt;/g&gt;
                                &lt;/g&gt;
                            &lt;/g&gt;
                        &lt;/svg&gt;
                        &lt;!--END of arrow to close pop-up--&gt;
                        &lt;div class=*@*all-feat-content*@*&gt;
                            &lt;div class=*@*feat-description-block*@*&gt;
                                &lt;p class=*@*feat-number*@*&gt;#wyczyn97&lt;/p&gt;
                                &lt;h2 class=*@*feat-title*@*&gt;Znajdź najstarszy blok z wielkiej płyty w Polsce&lt;/h2&gt;
                                &lt;p class=*@*feat-counter*@*&gt; 0 osób wzięło udział&lt;/p&gt;
                                &lt;p class=*@*feat-description*@*&gt;Bloki z wielkiej płyty widoczne są w większości polskich miast, ale, który z nich jest najstarszym tego typu budynkiem w Polsce? Nawet specjaliści mają odmienne zdania, co  Zrób zdjęcie pod najstarszym blokiem z wielkiej płyty w swoim mieście, może Tobie uda się odnaleźć najstarszy polski blok.
Lokalizacja: ul. Parkowa w Poznaniu; osiedle Hutnicze w Krakowie,  ul. Wolska w Warszawie.&lt;/p&gt;
                            &lt;/div&gt;
                            &lt;div class=*@*feat-map-block*@*&gt;
                                &lt;div id=*@*map_wyczyn97*@*&gt;&lt;/div&gt;
                            &lt;/div&gt;
                            &lt;div class=*@*feat-short-instruction*@*&gt;
                                &lt;div class=*@*row*@*&gt;
                                    &lt;div class=*@*col span-9-of-12*@*&gt;
                                        &lt;h3 class=*@*no-left-margin short-instruction-title *@*&gt;Weź udział!&lt;/h3&gt;
                                        &lt;p&gt;Jeśli dokonałeś tego wyczynu, zrób zdjęcie-dowód i umieść je na Instagramie z hasztagami:&lt;/p&gt;
                                        &lt;p class=*@*short-instruction-tags*@*&gt;#PolskaNieodległa #wyczyn97&lt;/p&gt;
                                        &lt;p class=*@*short-instruction-explanation*@*&gt;Szczegółowa instrukcja umieszczania zdjęć znajduje się &lt;a href=*@*instrukcja.html*@*&gt;tutaj&lt;/a&gt;&lt;/p&gt;
                                    &lt;/div&gt;
                                    &lt;div class=*@*col span-3-of-12*@*&gt;
                                        &lt;img class=*@*feat-short-instruction-illustation*@* src=*@*resources/svg/how-to-take-a-selfie.svg*@*&gt; 
                                    &lt;/div&gt;
                                &lt;/div&gt;
                            &lt;/div&gt;
                        &lt;/div&gt;
                    &lt;/div&gt;
                        &lt;!--END of feat pop-up code---------------------------------------------------------------------------------------------------------------------------------&gt;
&lt;!---END OF WYCZYN_97_main--&gt;</v>
      </c>
      <c r="AK99" s="59" t="str">
        <f t="shared" si="571"/>
        <v>#wyczyn97_content,</v>
      </c>
      <c r="AL99" s="59" t="str">
        <f t="shared" si="572"/>
        <v>#map_wyczyn97,</v>
      </c>
      <c r="AM99" s="54" t="s">
        <v>17</v>
      </c>
      <c r="AN99" s="53" t="str">
        <f t="shared" si="573"/>
        <v>97'</v>
      </c>
      <c r="AO99" s="60" t="s">
        <v>18</v>
      </c>
      <c r="AP99" s="53">
        <f t="shared" si="574"/>
        <v>97</v>
      </c>
      <c r="AQ99" s="54" t="s">
        <v>19</v>
      </c>
      <c r="AR99" s="53">
        <f t="shared" si="575"/>
        <v>97</v>
      </c>
      <c r="AS99" s="54" t="s">
        <v>20</v>
      </c>
      <c r="AT99" s="53">
        <f t="shared" si="576"/>
        <v>97</v>
      </c>
      <c r="AU99" s="54" t="s">
        <v>21</v>
      </c>
      <c r="AV99" s="58" t="str">
        <f t="shared" si="577"/>
        <v xml:space="preserve">    $('#wyczyn97').click(function() {
        document.querySelector('.bg-modal').style.display = 'block';
        document.querySelector('#wyczyn97_content').style.display = 'block';
        document.querySelector('#wyczyn97_content').style.position = 'fixed';
    });
    /*Closing the pop-up with feat-description*/
        $('.popup-close-arrow').click(function() {
        document.querySelector('.bg-modal').style.display = 'none';
        document.querySelector('#wyczyn97_content').style.display = 'none';
    });</v>
      </c>
      <c r="AW99" s="54" t="s">
        <v>32</v>
      </c>
      <c r="AX99" s="61">
        <f t="shared" si="578"/>
        <v>97</v>
      </c>
      <c r="AY99" s="54" t="s">
        <v>24</v>
      </c>
      <c r="AZ99" s="61">
        <f t="shared" si="579"/>
        <v>97</v>
      </c>
      <c r="BA99" s="57" t="s">
        <v>25</v>
      </c>
      <c r="BB99" s="61">
        <f t="shared" si="580"/>
        <v>0</v>
      </c>
      <c r="BC99" s="57" t="s">
        <v>26</v>
      </c>
      <c r="BD99" s="61">
        <f t="shared" si="581"/>
        <v>0</v>
      </c>
      <c r="BE99" s="2" t="s">
        <v>182</v>
      </c>
      <c r="BF99" s="61">
        <f t="shared" si="582"/>
        <v>97</v>
      </c>
      <c r="BG99" s="54" t="s">
        <v>27</v>
      </c>
      <c r="BH99" s="61">
        <f t="shared" si="583"/>
        <v>97</v>
      </c>
      <c r="BI99" s="57" t="s">
        <v>28</v>
      </c>
      <c r="BJ99" s="61">
        <f t="shared" si="584"/>
        <v>97</v>
      </c>
      <c r="BK99" s="54" t="s">
        <v>29</v>
      </c>
      <c r="BL99" s="61">
        <f t="shared" si="585"/>
        <v>97</v>
      </c>
      <c r="BM99" s="54" t="s">
        <v>50</v>
      </c>
      <c r="BN99" s="54">
        <f t="shared" si="586"/>
        <v>0</v>
      </c>
      <c r="BO99" s="54" t="s">
        <v>26</v>
      </c>
      <c r="BP99" s="54">
        <f t="shared" si="587"/>
        <v>0</v>
      </c>
      <c r="BQ99" s="2" t="s">
        <v>181</v>
      </c>
      <c r="BR99" s="61">
        <f t="shared" si="588"/>
        <v>97</v>
      </c>
      <c r="BS99" s="57" t="s">
        <v>30</v>
      </c>
      <c r="BT99" s="61">
        <f t="shared" si="589"/>
        <v>97</v>
      </c>
      <c r="BU99" s="54" t="s">
        <v>31</v>
      </c>
      <c r="BV99" s="61"/>
      <c r="BW99" s="57"/>
      <c r="BX99" s="61"/>
      <c r="BY99" s="57"/>
      <c r="BZ99" s="58" t="str">
        <f t="shared" si="590"/>
        <v xml:space="preserve">//----------------------------------------------------------------------------------------------------------------------------------------------------------------------------
                //Markers for WYCZYN_97
                //marker for main page
                addMarker_w97_main({coords:{lat:0, lng:0}, iconImage:'http://nieodlegla.pl/files/marker.svg', });
                function addMarker_w97_main(props) {var marker = new google.maps.Marker({ position:props.coords, map:map, }); if(props.iconImage){marker.setIcon(props.iconImage);}
                                                  google.maps.event.addListener(marker, "click", function() { document.querySelector('.bg-modal').style.display = 'block';         document.querySelector('#wyczyn97_content').style.display = 'block'; document.querySelector('#wyczyn97_content').style.position = 'fixed';});
                                                  };
                //Marker for pop-up
                addMarker_w97({coords:{lat:0, lng:0}, iconImage:'http://nieodlegla.pl/files/pin.svg', });
                function addMarker_w97(props) {var marker = new google.maps.Marker({ position:props.coords, map:map_wyczyn97, }); if(props.iconImage){marker.setIcon(props.iconImage);}};
                //----------------------------------------------------------------------------------------------------------------------------------------------------------------------------
</v>
      </c>
      <c r="CA99" s="57" t="s">
        <v>33</v>
      </c>
      <c r="CB99" s="61">
        <f t="shared" si="591"/>
        <v>97</v>
      </c>
      <c r="CC99" s="57" t="s">
        <v>34</v>
      </c>
      <c r="CD99" s="61" t="str">
        <f t="shared" si="592"/>
        <v>97'</v>
      </c>
      <c r="CE99" s="57" t="s">
        <v>35</v>
      </c>
      <c r="CF99" s="58" t="str">
        <f t="shared" si="593"/>
        <v>var map_wyczyn97 = new google.maps.Map(document.getElementById('map_wyczyn97'), optionsFeatPopup);</v>
      </c>
      <c r="CG99" s="2" t="s">
        <v>32</v>
      </c>
      <c r="CH99" s="6">
        <f t="shared" si="594"/>
        <v>97</v>
      </c>
      <c r="CI99" s="2" t="s">
        <v>154</v>
      </c>
      <c r="CJ99" s="9" t="str">
        <f t="shared" si="595"/>
        <v xml:space="preserve">//----------------------------------------------------------------------------------------------------------------------------------------------------------------------------
                //Markers for WYCZYN_97                //Marker for pop-up
                addMarker_w97({coords:{lat:0, lng:0}, iconImage:'http://nieodlegla.pl/files/pin.svg', });
                function addMarker_w97(props) {var marker = new google.maps.Marker({ position:props.coords, map:map_wyczyn97, }); if(props.iconImage){marker.setIcon(props.iconImage);}};
                //----------------------------------------------------------------------------------------------------------------------------------------------------------------------------
</v>
      </c>
      <c r="CK99" s="2" t="str">
        <f t="shared" si="398"/>
        <v>{
    *@*displayName*@*: *@*#wyczyn97*@*,
    *@*title*@*: *@*Znajdź najstarszy blok z wielkiej płyty w Polsce*@*,
    *@*contestants*@*: ,
    *@*lat*@*: ,
    *@*lng*@*: ,
    *@*description*@*: *@*</v>
      </c>
      <c r="CL99" s="2" t="str">
        <f t="shared" si="399"/>
        <v>*@*,
    *@*author*@*: *@*Katarzyna*@*
  },</v>
      </c>
      <c r="CM99" s="11" t="str">
        <f t="shared" si="400"/>
        <v>{
    *@*displayName*@*: *@*#wyczyn97*@*,
    *@*title*@*: *@*Znajdź najstarszy blok z wielkiej płyty w Polsce*@*,
    *@*contestants*@*: ,
    *@*lat*@*: ,
    *@*lng*@*: ,
    *@*description*@*: *@*Bloki z wielkiej płyty widoczne są w większości polskich miast, ale, który z nich jest najstarszym tego typu budynkiem w Polsce? Nawet specjaliści mają odmienne zdania, co  Zrób zdjęcie pod najstarszym blokiem z wielkiej płyty w swoim mieście, może Tobie uda się odnaleźć najstarszy polski blok.
Lokalizacja: ul. Parkowa w Poznaniu; osiedle Hutnicze w Krakowie,  ul. Wolska w Warszawie.*@*,
    *@*author*@*: *@*Katarzyna*@*
  },</v>
      </c>
    </row>
    <row r="100" spans="1:91" ht="54" customHeight="1" x14ac:dyDescent="0.25">
      <c r="A100" s="34">
        <v>98</v>
      </c>
      <c r="AG100" s="53"/>
      <c r="AK100" s="59" t="str">
        <f t="shared" si="217"/>
        <v>#wyczyn98_content,</v>
      </c>
      <c r="AL100" s="59" t="str">
        <f t="shared" si="218"/>
        <v>#map_wyczyn98,</v>
      </c>
      <c r="AV100" s="58" t="str">
        <f t="shared" si="538"/>
        <v/>
      </c>
    </row>
    <row r="101" spans="1:91" ht="54" customHeight="1" x14ac:dyDescent="0.25">
      <c r="A101" s="34">
        <v>99</v>
      </c>
      <c r="AG101" s="53"/>
      <c r="AK101" s="59" t="str">
        <f t="shared" si="217"/>
        <v>#wyczyn99_content,</v>
      </c>
      <c r="AL101" s="59" t="str">
        <f t="shared" si="218"/>
        <v>#map_wyczyn99,</v>
      </c>
      <c r="AV101" s="58" t="str">
        <f t="shared" si="538"/>
        <v/>
      </c>
    </row>
    <row r="102" spans="1:91" ht="54" customHeight="1" x14ac:dyDescent="0.25">
      <c r="A102" s="34">
        <v>100</v>
      </c>
      <c r="AG102" s="53"/>
      <c r="AK102" s="59" t="str">
        <f t="shared" si="217"/>
        <v>#wyczyn100_content,</v>
      </c>
      <c r="AL102" s="59" t="str">
        <f t="shared" si="218"/>
        <v>#map_wyczyn100,</v>
      </c>
      <c r="AV102" s="58" t="str">
        <f t="shared" si="538"/>
        <v/>
      </c>
    </row>
    <row r="103" spans="1:91" ht="54" customHeight="1" x14ac:dyDescent="0.25">
      <c r="A103" s="34">
        <v>101</v>
      </c>
      <c r="AG103" s="53"/>
      <c r="AK103" s="59" t="str">
        <f t="shared" si="217"/>
        <v>#wyczyn101_content,</v>
      </c>
      <c r="AL103" s="59" t="str">
        <f t="shared" si="218"/>
        <v>#map_wyczyn101,</v>
      </c>
      <c r="AV103" s="58" t="str">
        <f t="shared" si="538"/>
        <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1"/>
  <sheetViews>
    <sheetView topLeftCell="A32" workbookViewId="0">
      <selection activeCell="A28" sqref="A28:A51"/>
    </sheetView>
  </sheetViews>
  <sheetFormatPr defaultRowHeight="15" x14ac:dyDescent="0.25"/>
  <sheetData>
    <row r="1" spans="1:8" x14ac:dyDescent="0.25">
      <c r="A1">
        <v>8</v>
      </c>
    </row>
    <row r="2" spans="1:8" x14ac:dyDescent="0.25">
      <c r="A2">
        <v>16</v>
      </c>
    </row>
    <row r="3" spans="1:8" x14ac:dyDescent="0.25">
      <c r="A3">
        <v>24</v>
      </c>
    </row>
    <row r="4" spans="1:8" x14ac:dyDescent="0.25">
      <c r="A4">
        <v>32</v>
      </c>
    </row>
    <row r="5" spans="1:8" x14ac:dyDescent="0.25">
      <c r="A5">
        <v>40</v>
      </c>
      <c r="F5">
        <v>472</v>
      </c>
      <c r="G5">
        <v>473</v>
      </c>
      <c r="H5">
        <v>648</v>
      </c>
    </row>
    <row r="6" spans="1:8" x14ac:dyDescent="0.25">
      <c r="A6">
        <v>48</v>
      </c>
      <c r="F6">
        <v>52</v>
      </c>
      <c r="G6">
        <v>52</v>
      </c>
      <c r="H6">
        <v>25</v>
      </c>
    </row>
    <row r="7" spans="1:8" x14ac:dyDescent="0.25">
      <c r="A7">
        <v>56</v>
      </c>
      <c r="F7">
        <f>F5-F6</f>
        <v>420</v>
      </c>
      <c r="G7">
        <f>G6+G5</f>
        <v>525</v>
      </c>
      <c r="H7">
        <f>H6+H5</f>
        <v>673</v>
      </c>
    </row>
    <row r="8" spans="1:8" x14ac:dyDescent="0.25">
      <c r="A8">
        <v>64</v>
      </c>
    </row>
    <row r="9" spans="1:8" x14ac:dyDescent="0.25">
      <c r="A9">
        <v>72</v>
      </c>
    </row>
    <row r="10" spans="1:8" x14ac:dyDescent="0.25">
      <c r="A10">
        <v>80</v>
      </c>
    </row>
    <row r="11" spans="1:8" x14ac:dyDescent="0.25">
      <c r="A11">
        <v>88</v>
      </c>
    </row>
    <row r="12" spans="1:8" x14ac:dyDescent="0.25">
      <c r="A12">
        <v>96</v>
      </c>
    </row>
    <row r="13" spans="1:8" x14ac:dyDescent="0.25">
      <c r="A13">
        <v>104</v>
      </c>
    </row>
    <row r="14" spans="1:8" x14ac:dyDescent="0.25">
      <c r="A14">
        <v>112</v>
      </c>
    </row>
    <row r="15" spans="1:8" x14ac:dyDescent="0.25">
      <c r="A15">
        <v>120</v>
      </c>
    </row>
    <row r="16" spans="1:8" x14ac:dyDescent="0.25">
      <c r="A16">
        <v>128</v>
      </c>
    </row>
    <row r="17" spans="1:1" x14ac:dyDescent="0.25">
      <c r="A17">
        <v>136</v>
      </c>
    </row>
    <row r="18" spans="1:1" x14ac:dyDescent="0.25">
      <c r="A18">
        <v>144</v>
      </c>
    </row>
    <row r="19" spans="1:1" x14ac:dyDescent="0.25">
      <c r="A19">
        <v>152</v>
      </c>
    </row>
    <row r="20" spans="1:1" x14ac:dyDescent="0.25">
      <c r="A20">
        <v>160</v>
      </c>
    </row>
    <row r="21" spans="1:1" x14ac:dyDescent="0.25">
      <c r="A21">
        <v>168</v>
      </c>
    </row>
    <row r="22" spans="1:1" x14ac:dyDescent="0.25">
      <c r="A22">
        <v>176</v>
      </c>
    </row>
    <row r="23" spans="1:1" x14ac:dyDescent="0.25">
      <c r="A23">
        <v>184</v>
      </c>
    </row>
    <row r="24" spans="1:1" x14ac:dyDescent="0.25">
      <c r="A24">
        <v>192</v>
      </c>
    </row>
    <row r="25" spans="1:1" x14ac:dyDescent="0.25">
      <c r="A25">
        <v>200</v>
      </c>
    </row>
    <row r="26" spans="1:1" x14ac:dyDescent="0.25">
      <c r="A26">
        <v>208</v>
      </c>
    </row>
    <row r="27" spans="1:1" x14ac:dyDescent="0.25">
      <c r="A27">
        <v>216</v>
      </c>
    </row>
    <row r="28" spans="1:1" x14ac:dyDescent="0.25">
      <c r="A28">
        <v>224</v>
      </c>
    </row>
    <row r="29" spans="1:1" x14ac:dyDescent="0.25">
      <c r="A29">
        <v>232</v>
      </c>
    </row>
    <row r="30" spans="1:1" x14ac:dyDescent="0.25">
      <c r="A30">
        <v>240</v>
      </c>
    </row>
    <row r="31" spans="1:1" x14ac:dyDescent="0.25">
      <c r="A31">
        <v>248</v>
      </c>
    </row>
    <row r="32" spans="1:1" x14ac:dyDescent="0.25">
      <c r="A32">
        <v>256</v>
      </c>
    </row>
    <row r="33" spans="1:1" x14ac:dyDescent="0.25">
      <c r="A33">
        <v>264</v>
      </c>
    </row>
    <row r="34" spans="1:1" x14ac:dyDescent="0.25">
      <c r="A34">
        <v>272</v>
      </c>
    </row>
    <row r="35" spans="1:1" x14ac:dyDescent="0.25">
      <c r="A35">
        <v>280</v>
      </c>
    </row>
    <row r="36" spans="1:1" x14ac:dyDescent="0.25">
      <c r="A36">
        <v>288</v>
      </c>
    </row>
    <row r="37" spans="1:1" x14ac:dyDescent="0.25">
      <c r="A37">
        <v>296</v>
      </c>
    </row>
    <row r="38" spans="1:1" x14ac:dyDescent="0.25">
      <c r="A38">
        <v>304</v>
      </c>
    </row>
    <row r="39" spans="1:1" x14ac:dyDescent="0.25">
      <c r="A39">
        <v>312</v>
      </c>
    </row>
    <row r="40" spans="1:1" x14ac:dyDescent="0.25">
      <c r="A40">
        <v>320</v>
      </c>
    </row>
    <row r="41" spans="1:1" x14ac:dyDescent="0.25">
      <c r="A41">
        <v>328</v>
      </c>
    </row>
    <row r="42" spans="1:1" x14ac:dyDescent="0.25">
      <c r="A42">
        <v>336</v>
      </c>
    </row>
    <row r="43" spans="1:1" x14ac:dyDescent="0.25">
      <c r="A43">
        <v>344</v>
      </c>
    </row>
    <row r="44" spans="1:1" x14ac:dyDescent="0.25">
      <c r="A44">
        <v>352</v>
      </c>
    </row>
    <row r="45" spans="1:1" x14ac:dyDescent="0.25">
      <c r="A45">
        <v>360</v>
      </c>
    </row>
    <row r="46" spans="1:1" x14ac:dyDescent="0.25">
      <c r="A46">
        <v>368</v>
      </c>
    </row>
    <row r="47" spans="1:1" x14ac:dyDescent="0.25">
      <c r="A47">
        <v>376</v>
      </c>
    </row>
    <row r="48" spans="1:1" x14ac:dyDescent="0.25">
      <c r="A48">
        <v>384</v>
      </c>
    </row>
    <row r="49" spans="1:1" x14ac:dyDescent="0.25">
      <c r="A49">
        <v>392</v>
      </c>
    </row>
    <row r="50" spans="1:1" x14ac:dyDescent="0.25">
      <c r="A50">
        <v>400</v>
      </c>
    </row>
    <row r="51" spans="1:1" x14ac:dyDescent="0.25">
      <c r="A51">
        <v>408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Arkusz1</vt:lpstr>
      <vt:lpstr>MAIN</vt:lpstr>
      <vt:lpstr>Arkusz3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Piotr Pluta</dc:creator>
  <cp:lastModifiedBy>Piotr Pluta</cp:lastModifiedBy>
  <dcterms:created xsi:type="dcterms:W3CDTF">2018-05-11T17:56:45Z</dcterms:created>
  <dcterms:modified xsi:type="dcterms:W3CDTF">2018-07-26T18:24:48Z</dcterms:modified>
</cp:coreProperties>
</file>