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el2\Desktop\Elisa 4\Python\"/>
    </mc:Choice>
  </mc:AlternateContent>
  <xr:revisionPtr revIDLastSave="0" documentId="13_ncr:1_{1EFD99F7-708A-4457-A218-EB357170E642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C17" i="1"/>
  <c r="C28" i="1" s="1"/>
  <c r="C10" i="1"/>
  <c r="B10" i="1"/>
  <c r="C9" i="1"/>
  <c r="B9" i="1"/>
  <c r="C8" i="1"/>
  <c r="B8" i="1"/>
  <c r="F2" i="1"/>
  <c r="C7" i="1"/>
  <c r="C25" i="1" s="1"/>
  <c r="B7" i="1"/>
  <c r="B6" i="1"/>
  <c r="C6" i="1"/>
  <c r="C24" i="1" s="1"/>
  <c r="B5" i="1"/>
  <c r="D5" i="1"/>
  <c r="C5" i="1"/>
  <c r="C4" i="1"/>
  <c r="C3" i="1"/>
  <c r="B4" i="1"/>
  <c r="B3" i="1"/>
  <c r="D2" i="1"/>
  <c r="B2" i="1"/>
  <c r="C27" i="1" l="1"/>
  <c r="C26" i="1"/>
  <c r="C23" i="1"/>
  <c r="C22" i="1"/>
  <c r="C21" i="1"/>
</calcChain>
</file>

<file path=xl/sharedStrings.xml><?xml version="1.0" encoding="utf-8"?>
<sst xmlns="http://schemas.openxmlformats.org/spreadsheetml/2006/main" count="32" uniqueCount="17">
  <si>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</si>
  <si>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</si>
  <si>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</si>
  <si>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</si>
  <si>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</si>
  <si>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</si>
  <si>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</si>
  <si>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</si>
  <si>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</si>
  <si>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</si>
  <si>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</si>
  <si>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</si>
  <si>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</si>
  <si>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</si>
  <si>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</si>
  <si>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</si>
  <si>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vitesse rotation équateur (rad/ds)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</si>
</sst>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21"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G15" totalsRowShown="0" headerRowDxfId="12" dataDxfId="11" headerRowBorderDxfId="19" tableBorderDxfId="20">
  <autoFilter ref="A1:G15" xr:uid="{524A4480-6DAB-4CB9-8F9A-6D7582E76A58}"/>
  <tableColumns count="7">
    <tableColumn id="1" xr3:uid="{A3C56C48-4D56-4E78-8EAC-8A8834CCB7B6}" name="Astres" dataDxfId="18"/>
    <tableColumn id="2" xr3:uid="{0ACD23B6-9D0A-41BC-9D2A-22A123127B9A}" name="Masse" dataDxfId="17">
      <calculatedColumnFormula>1.988*10^30</calculatedColumnFormula>
    </tableColumn>
    <tableColumn id="3" xr3:uid="{5449565D-8FF5-4D07-BC9E-A81B7DCC7C09}" name="Diamètre" dataDxfId="16"/>
    <tableColumn id="5" xr3:uid="{2859AEC0-DB80-4F8A-8611-2D1CB99408B1}" name="Aplatissement" dataDxfId="15">
      <calculatedColumnFormula>9*10^-6</calculatedColumnFormula>
    </tableColumn>
    <tableColumn id="6" xr3:uid="{FEFB98A5-F681-4A28-8656-83E81E4A53E3}" name="Distance soleil" dataDxfId="14"/>
    <tableColumn id="4" xr3:uid="{F49A900E-B0EE-48B7-858F-35EC2942B732}" name="vitesse rotation équateur (km/h)" dataDxfId="13">
      <calculatedColumnFormula>24*24*60*60</calculatedColumnFormula>
    </tableColumn>
    <tableColumn id="7" xr3:uid="{7B87A2BE-ADED-4EC7-90F4-82312C153D69}" name="vitesse rotation équateur (rad/ds)" dataDxfId="0">
      <calculatedColumnFormula>DEGREES((F2*1000/3600)/(C2*1000/2))/10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19:F33" totalsRowShown="0" headerRowDxfId="10" dataDxfId="9" headerRowBorderDxfId="7" tableBorderDxfId="8">
  <autoFilter ref="A19:F33" xr:uid="{6B08AFF7-E6AC-487E-A862-54025ABD7D5C}"/>
  <tableColumns count="6">
    <tableColumn id="1" xr3:uid="{57D8D285-6390-4ADD-8C08-C6E8212288A7}" name="Astres" dataDxfId="6"/>
    <tableColumn id="2" xr3:uid="{9AA0953F-EB7A-4A32-8A2C-59A3B7D54DD6}" name="Masse" dataDxfId="5"/>
    <tableColumn id="3" xr3:uid="{42C928A3-CDC0-401D-BBEB-DBDE9C296C9E}" name="Diamètre" dataDxfId="4"/>
    <tableColumn id="5" xr3:uid="{F3774F47-11B7-41CC-BD67-B0851461EE8E}" name="Aplatissement" dataDxfId="3"/>
    <tableColumn id="6" xr3:uid="{B4AE3617-38DD-4C16-A173-5946879F54C9}" name="Distance soleil" dataDxfId="2"/>
    <tableColumn id="4" xr3:uid="{C1001996-59B6-404E-967B-839EFC3F25BB}" name="vitesse rotation équateur (km/h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E1" workbookViewId="0">
      <selection activeCell="G8" sqref="G8"/>
    </sheetView>
  </sheetViews>
  <sheetFormatPr baseColWidth="10" defaultColWidth="8.88671875" defaultRowHeight="14.4" x14ac:dyDescent="0.3"/>
  <cols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35.88671875" customWidth="1"/>
    <col min="7" max="7" width="27.109375" customWidth="1"/>
  </cols>
  <sheetData>
    <row r="1" spans="1:7" ht="58.8" customHeight="1" thickBot="1" x14ac:dyDescent="0.35">
      <c r="A1" s="2" t="s">
        <v>0</v>
      </c>
      <c r="B1" s="3" t="s">
        <v>1</v>
      </c>
      <c r="C1" s="2" t="s">
        <v>2</v>
      </c>
      <c r="D1" s="17" t="s">
        <v>5</v>
      </c>
      <c r="E1" s="1" t="s">
        <v>11</v>
      </c>
      <c r="F1" s="2" t="s">
        <v>6</v>
      </c>
      <c r="G1" s="21" t="s">
        <v>16</v>
      </c>
    </row>
    <row r="2" spans="1:7" x14ac:dyDescent="0.3">
      <c r="A2" s="15" t="s">
        <v>3</v>
      </c>
      <c r="B2" s="8">
        <f t="shared" ref="B2" si="0">1.988*10^30</f>
        <v>1.988E+30</v>
      </c>
      <c r="C2" s="9">
        <v>1392684</v>
      </c>
      <c r="D2" s="8">
        <f t="shared" ref="D2" si="1">9*10^-6</f>
        <v>9.0000000000000002E-6</v>
      </c>
      <c r="E2" s="9"/>
      <c r="F2" s="10">
        <f xml:space="preserve">  Tableau2[[#This Row],[Diamètre]]*2*PI()/(24.47*24)</f>
        <v>14900.033453112817</v>
      </c>
      <c r="G2" s="19">
        <f t="shared" ref="G2:G15" si="2">DEGREES((F2*1000/3600)/(C2*1000/2))/10</f>
        <v>3.4055305816646229E-5</v>
      </c>
    </row>
    <row r="3" spans="1:7" x14ac:dyDescent="0.3">
      <c r="A3" s="15" t="s">
        <v>4</v>
      </c>
      <c r="B3" s="11">
        <f>3.3011*10^23</f>
        <v>3.3010999999999995E+23</v>
      </c>
      <c r="C3" s="10">
        <f>2439.7*2</f>
        <v>4879.3999999999996</v>
      </c>
      <c r="D3" s="11">
        <v>0</v>
      </c>
      <c r="E3" s="10"/>
      <c r="F3" s="10">
        <v>10892</v>
      </c>
      <c r="G3" s="19">
        <f t="shared" si="2"/>
        <v>7.1054459161246225E-3</v>
      </c>
    </row>
    <row r="4" spans="1:7" x14ac:dyDescent="0.3">
      <c r="A4" s="15" t="s">
        <v>7</v>
      </c>
      <c r="B4" s="11">
        <f>4.8675 * 10^24</f>
        <v>4.8674999999999993E+24</v>
      </c>
      <c r="C4" s="10">
        <f>6051.8*2</f>
        <v>12103.6</v>
      </c>
      <c r="D4" s="11">
        <v>0</v>
      </c>
      <c r="E4" s="10"/>
      <c r="F4" s="10">
        <v>6.52</v>
      </c>
      <c r="G4" s="19">
        <f t="shared" si="2"/>
        <v>1.7146803082705271E-6</v>
      </c>
    </row>
    <row r="5" spans="1:7" x14ac:dyDescent="0.3">
      <c r="A5" s="15" t="s">
        <v>8</v>
      </c>
      <c r="B5" s="11">
        <f>5.9736 * 10^24</f>
        <v>5.9736000000000006E+24</v>
      </c>
      <c r="C5" s="10">
        <f>6378.137*2</f>
        <v>12756.273999999999</v>
      </c>
      <c r="D5" s="11">
        <f>1/300</f>
        <v>3.3333333333333335E-3</v>
      </c>
      <c r="E5" s="10"/>
      <c r="F5" s="10">
        <v>1674.364</v>
      </c>
      <c r="G5" s="19">
        <f t="shared" si="2"/>
        <v>4.1780743677208288E-4</v>
      </c>
    </row>
    <row r="6" spans="1:7" ht="15" thickBot="1" x14ac:dyDescent="0.35">
      <c r="A6" s="15" t="s">
        <v>9</v>
      </c>
      <c r="B6" s="12">
        <f>6.4185 * 10^23</f>
        <v>6.4184999999999999E+23</v>
      </c>
      <c r="C6" s="10">
        <f>3396*2</f>
        <v>6792</v>
      </c>
      <c r="D6" s="12">
        <v>5.8900000000000003E-3</v>
      </c>
      <c r="E6" s="10"/>
      <c r="F6" s="10">
        <v>868</v>
      </c>
      <c r="G6" s="19">
        <f t="shared" si="2"/>
        <v>4.0679178623016831E-4</v>
      </c>
    </row>
    <row r="7" spans="1:7" ht="15" thickBot="1" x14ac:dyDescent="0.35">
      <c r="A7" s="15" t="s">
        <v>10</v>
      </c>
      <c r="B7" s="11">
        <f>1.8986 * 10^27</f>
        <v>1.8986000000000002E+27</v>
      </c>
      <c r="C7" s="10">
        <f>71492*2</f>
        <v>142984</v>
      </c>
      <c r="D7" s="13">
        <v>6.4869999999999997E-2</v>
      </c>
      <c r="E7" s="10"/>
      <c r="F7" s="10">
        <v>47051</v>
      </c>
      <c r="G7" s="19">
        <f t="shared" si="2"/>
        <v>1.0474457600034644E-3</v>
      </c>
    </row>
    <row r="8" spans="1:7" ht="15" thickBot="1" x14ac:dyDescent="0.35">
      <c r="A8" s="15" t="s">
        <v>12</v>
      </c>
      <c r="B8" s="12">
        <f>1.0243 * 10^26</f>
        <v>1.0243000000000001E+26</v>
      </c>
      <c r="C8" s="14">
        <f>24764*2</f>
        <v>49528</v>
      </c>
      <c r="D8" s="12">
        <v>9.7960000000000005E-2</v>
      </c>
      <c r="E8" s="14"/>
      <c r="F8" s="12">
        <v>34821</v>
      </c>
      <c r="G8" s="19">
        <f t="shared" si="2"/>
        <v>2.237899480456666E-3</v>
      </c>
    </row>
    <row r="9" spans="1:7" ht="15" thickBot="1" x14ac:dyDescent="0.35">
      <c r="A9" s="15" t="s">
        <v>13</v>
      </c>
      <c r="B9" s="12">
        <f>8.681 * 10^25</f>
        <v>8.6810000000000007E+25</v>
      </c>
      <c r="C9" s="10">
        <f>25559*2</f>
        <v>51118</v>
      </c>
      <c r="D9" s="13">
        <v>2.2929999999999999E-2</v>
      </c>
      <c r="E9" s="10"/>
      <c r="F9" s="12">
        <v>9320</v>
      </c>
      <c r="G9" s="19">
        <f t="shared" si="2"/>
        <v>5.8035293619330356E-4</v>
      </c>
    </row>
    <row r="10" spans="1:7" ht="15" thickBot="1" x14ac:dyDescent="0.35">
      <c r="A10" s="18" t="s">
        <v>14</v>
      </c>
      <c r="B10" s="12">
        <f>1.0243 * 10^26</f>
        <v>1.0243000000000001E+26</v>
      </c>
      <c r="C10" s="10">
        <f>24764*2</f>
        <v>49528</v>
      </c>
      <c r="D10" s="13">
        <v>1.7100000000000001E-2</v>
      </c>
      <c r="E10" s="10"/>
      <c r="F10" s="12">
        <v>9660</v>
      </c>
      <c r="G10" s="19">
        <f t="shared" si="2"/>
        <v>6.2083538615236185E-4</v>
      </c>
    </row>
    <row r="11" spans="1:7" x14ac:dyDescent="0.3">
      <c r="A11" s="6"/>
      <c r="B11" s="5"/>
      <c r="C11" s="4"/>
      <c r="D11" s="5"/>
      <c r="E11" s="4"/>
      <c r="F11" s="4"/>
      <c r="G11" s="20"/>
    </row>
    <row r="12" spans="1:7" x14ac:dyDescent="0.3">
      <c r="A12" s="6"/>
      <c r="B12" s="5"/>
      <c r="C12" s="4"/>
      <c r="D12" s="5"/>
      <c r="E12" s="4"/>
      <c r="F12" s="4"/>
      <c r="G12" s="20"/>
    </row>
    <row r="13" spans="1:7" x14ac:dyDescent="0.3">
      <c r="A13" s="6"/>
      <c r="B13" s="5"/>
      <c r="C13" s="4"/>
      <c r="D13" s="5"/>
      <c r="E13" s="4"/>
      <c r="F13" s="4"/>
      <c r="G13" s="20"/>
    </row>
    <row r="14" spans="1:7" x14ac:dyDescent="0.3">
      <c r="A14" s="6"/>
      <c r="B14" s="5"/>
      <c r="C14" s="4"/>
      <c r="D14" s="5"/>
      <c r="E14" s="4"/>
      <c r="F14" s="4"/>
      <c r="G14" s="20"/>
    </row>
    <row r="15" spans="1:7" ht="15" thickBot="1" x14ac:dyDescent="0.35">
      <c r="A15" s="6"/>
      <c r="B15" s="5"/>
      <c r="C15" s="7"/>
      <c r="D15" s="5"/>
      <c r="E15" s="7"/>
      <c r="F15" s="7"/>
      <c r="G15" s="20"/>
    </row>
    <row r="17" spans="1:6" x14ac:dyDescent="0.3">
      <c r="B17" t="s">
        <v>15</v>
      </c>
      <c r="C17">
        <f>C20/C2</f>
        <v>7.1803797559245308E-5</v>
      </c>
    </row>
    <row r="18" spans="1:6" ht="15" thickBot="1" x14ac:dyDescent="0.35"/>
    <row r="19" spans="1:6" ht="15" thickBot="1" x14ac:dyDescent="0.35">
      <c r="A19" s="2" t="s">
        <v>0</v>
      </c>
      <c r="B19" s="3" t="s">
        <v>1</v>
      </c>
      <c r="C19" s="2" t="s">
        <v>2</v>
      </c>
      <c r="D19" s="17" t="s">
        <v>5</v>
      </c>
      <c r="E19" s="1" t="s">
        <v>11</v>
      </c>
      <c r="F19" s="2" t="s">
        <v>6</v>
      </c>
    </row>
    <row r="20" spans="1:6" x14ac:dyDescent="0.3">
      <c r="A20" s="15" t="s">
        <v>3</v>
      </c>
      <c r="B20" s="8"/>
      <c r="C20" s="9">
        <v>100</v>
      </c>
      <c r="D20" s="8"/>
      <c r="E20" s="9"/>
      <c r="F20" s="10"/>
    </row>
    <row r="21" spans="1:6" x14ac:dyDescent="0.3">
      <c r="A21" s="15" t="s">
        <v>4</v>
      </c>
      <c r="B21" s="11"/>
      <c r="C21" s="10">
        <f>C3*$C$17</f>
        <v>0.35035944981058154</v>
      </c>
      <c r="D21" s="11"/>
      <c r="E21" s="10"/>
      <c r="F21" s="10"/>
    </row>
    <row r="22" spans="1:6" x14ac:dyDescent="0.3">
      <c r="A22" s="15" t="s">
        <v>7</v>
      </c>
      <c r="B22" s="11"/>
      <c r="C22" s="10">
        <f t="shared" ref="C22:C27" si="3">C4*$C$17</f>
        <v>0.8690844441380815</v>
      </c>
      <c r="D22" s="11"/>
      <c r="E22" s="10"/>
      <c r="F22" s="10"/>
    </row>
    <row r="23" spans="1:6" x14ac:dyDescent="0.3">
      <c r="A23" s="15" t="s">
        <v>8</v>
      </c>
      <c r="B23" s="11"/>
      <c r="C23" s="10">
        <f t="shared" si="3"/>
        <v>0.91594891590626437</v>
      </c>
      <c r="D23" s="11"/>
      <c r="E23" s="10"/>
      <c r="F23" s="10"/>
    </row>
    <row r="24" spans="1:6" ht="15" thickBot="1" x14ac:dyDescent="0.35">
      <c r="A24" s="15" t="s">
        <v>9</v>
      </c>
      <c r="B24" s="12"/>
      <c r="C24" s="10">
        <f t="shared" si="3"/>
        <v>0.48769139302239412</v>
      </c>
      <c r="D24" s="12"/>
      <c r="E24" s="10"/>
      <c r="F24" s="10"/>
    </row>
    <row r="25" spans="1:6" ht="15" thickBot="1" x14ac:dyDescent="0.35">
      <c r="A25" s="15" t="s">
        <v>10</v>
      </c>
      <c r="B25" s="11"/>
      <c r="C25" s="10">
        <f t="shared" si="3"/>
        <v>10.266794190211131</v>
      </c>
      <c r="D25" s="13"/>
      <c r="E25" s="10"/>
      <c r="F25" s="10"/>
    </row>
    <row r="26" spans="1:6" ht="15" thickBot="1" x14ac:dyDescent="0.35">
      <c r="A26" s="15" t="s">
        <v>12</v>
      </c>
      <c r="B26" s="12"/>
      <c r="C26" s="10">
        <f t="shared" si="3"/>
        <v>3.5562984855143016</v>
      </c>
      <c r="D26" s="12"/>
      <c r="E26" s="14"/>
      <c r="F26" s="12"/>
    </row>
    <row r="27" spans="1:6" ht="15" thickBot="1" x14ac:dyDescent="0.35">
      <c r="A27" s="15" t="s">
        <v>13</v>
      </c>
      <c r="B27" s="12"/>
      <c r="C27" s="10">
        <f t="shared" si="3"/>
        <v>3.6704665236335017</v>
      </c>
      <c r="D27" s="13"/>
      <c r="E27" s="10"/>
      <c r="F27" s="12"/>
    </row>
    <row r="28" spans="1:6" ht="15" thickBot="1" x14ac:dyDescent="0.35">
      <c r="A28" s="16" t="s">
        <v>14</v>
      </c>
      <c r="B28" s="12"/>
      <c r="C28" s="10">
        <f>C10*$C$17</f>
        <v>3.5562984855143016</v>
      </c>
      <c r="D28" s="13"/>
      <c r="E28" s="10"/>
      <c r="F28" s="12"/>
    </row>
    <row r="29" spans="1:6" x14ac:dyDescent="0.3">
      <c r="A29" s="6"/>
      <c r="B29" s="5"/>
      <c r="C29" s="4"/>
      <c r="D29" s="5"/>
      <c r="E29" s="4"/>
      <c r="F29" s="4"/>
    </row>
    <row r="30" spans="1:6" x14ac:dyDescent="0.3">
      <c r="A30" s="6"/>
      <c r="B30" s="5"/>
      <c r="C30" s="4"/>
      <c r="D30" s="5"/>
      <c r="E30" s="4"/>
      <c r="F30" s="4"/>
    </row>
    <row r="31" spans="1:6" x14ac:dyDescent="0.3">
      <c r="A31" s="6"/>
      <c r="B31" s="5"/>
      <c r="C31" s="4"/>
      <c r="D31" s="5"/>
      <c r="E31" s="4"/>
      <c r="F31" s="4"/>
    </row>
    <row r="32" spans="1:6" x14ac:dyDescent="0.3">
      <c r="A32" s="6"/>
      <c r="B32" s="5"/>
      <c r="C32" s="4"/>
      <c r="D32" s="5"/>
      <c r="E32" s="4"/>
      <c r="F32" s="4"/>
    </row>
    <row r="33" spans="1:6" ht="15" thickBot="1" x14ac:dyDescent="0.35">
      <c r="A33" s="6"/>
      <c r="B33" s="5"/>
      <c r="C33" s="7"/>
      <c r="D33" s="5"/>
      <c r="E33" s="7"/>
      <c r="F33" s="7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19" r:id="rId10" xr:uid="{A5ECC3CA-F28A-4380-8FFA-B9B85E221D82}"/>
    <hyperlink ref="A20" r:id="rId11" xr:uid="{03DB5034-0C3D-42BD-8783-880036D1448F}"/>
    <hyperlink ref="A21" r:id="rId12" xr:uid="{C08222A5-DEDF-4489-9C5F-3CC6042B7C79}"/>
    <hyperlink ref="A22" r:id="rId13" xr:uid="{5A185D44-4288-4FD0-8B73-C0076B76FB03}"/>
    <hyperlink ref="A23" r:id="rId14" xr:uid="{A0D2556C-980A-4486-BFC0-8D1D2E1EC297}"/>
    <hyperlink ref="A24" r:id="rId15" xr:uid="{58B267A9-1789-4C61-9C7F-DE410E089137}"/>
    <hyperlink ref="A25" r:id="rId16" xr:uid="{83164950-6E8A-4474-A685-B83C9AE22CF0}"/>
    <hyperlink ref="A26" r:id="rId17" xr:uid="{CE73E038-3B3E-4055-8B16-C0B37E3B7469}"/>
    <hyperlink ref="A27" r:id="rId18" xr:uid="{CD4AE027-40B6-4134-8271-11C264F36261}"/>
    <hyperlink ref="A10" r:id="rId19" xr:uid="{9210B17E-554D-4B6F-91E6-8A69109054B9}"/>
  </hyperlinks>
  <pageMargins left="0.7" right="0.7" top="0.75" bottom="0.75" header="0.3" footer="0.3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2024-03-20T09:04:37Z</dcterms:modified>
</cp:coreProperties>
</file>