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iasPaul\Projector\"/>
    </mc:Choice>
  </mc:AlternateContent>
  <xr:revisionPtr revIDLastSave="0" documentId="13_ncr:1_{8BD81FAD-E01A-49C9-A591-443EBAB2B75B}" xr6:coauthVersionLast="46" xr6:coauthVersionMax="46" xr10:uidLastSave="{00000000-0000-0000-0000-000000000000}"/>
  <bookViews>
    <workbookView xWindow="2520" yWindow="2265" windowWidth="24750" windowHeight="13350" xr2:uid="{B6181921-8269-4D53-8189-F50D76500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" l="1"/>
  <c r="C3" i="1"/>
  <c r="D18" i="1"/>
  <c r="C18" i="1"/>
  <c r="E18" i="1"/>
  <c r="G2" i="1"/>
  <c r="D3" i="1" s="1"/>
  <c r="D5" i="1" s="1"/>
  <c r="G18" i="1" l="1"/>
  <c r="E19" i="1" s="1"/>
  <c r="I2" i="1"/>
  <c r="E3" i="1"/>
  <c r="C20" i="1" l="1"/>
  <c r="C21" i="1" s="1"/>
  <c r="D19" i="1"/>
  <c r="C19" i="1"/>
  <c r="C5" i="1"/>
  <c r="E11" i="1"/>
  <c r="D11" i="1"/>
  <c r="C10" i="1" s="1"/>
  <c r="C11" i="1"/>
  <c r="D21" i="1" l="1"/>
  <c r="C22" i="1"/>
  <c r="E23" i="1" s="1"/>
  <c r="E24" i="1" s="1"/>
  <c r="C15" i="1"/>
  <c r="E10" i="1"/>
  <c r="D10" i="1"/>
  <c r="C14" i="1" s="1"/>
  <c r="D23" i="1" l="1"/>
  <c r="D24" i="1" s="1"/>
  <c r="C23" i="1"/>
  <c r="C24" i="1" s="1"/>
  <c r="C13" i="1"/>
  <c r="G24" i="1" l="1"/>
  <c r="D25" i="1" s="1"/>
  <c r="E25" i="1" l="1"/>
  <c r="C25" i="1"/>
  <c r="C31" i="1" l="1"/>
  <c r="C30" i="1"/>
  <c r="C33" i="1"/>
  <c r="C34" i="1"/>
</calcChain>
</file>

<file path=xl/sharedStrings.xml><?xml version="1.0" encoding="utf-8"?>
<sst xmlns="http://schemas.openxmlformats.org/spreadsheetml/2006/main" count="20" uniqueCount="20">
  <si>
    <t>Camera Point</t>
  </si>
  <si>
    <t>Normal</t>
  </si>
  <si>
    <t>distance</t>
  </si>
  <si>
    <t>PointToProject</t>
  </si>
  <si>
    <t>_N</t>
  </si>
  <si>
    <t>_V2</t>
  </si>
  <si>
    <t>_V1</t>
  </si>
  <si>
    <t>Up</t>
  </si>
  <si>
    <t>v1-v2 check</t>
  </si>
  <si>
    <t>v1-n check</t>
  </si>
  <si>
    <t>v2_n check</t>
  </si>
  <si>
    <t>camtopoint</t>
  </si>
  <si>
    <t>theta (angle between camtopoint and normal)</t>
  </si>
  <si>
    <t>planedist</t>
  </si>
  <si>
    <t>P1 (intersection of camline and plane)</t>
  </si>
  <si>
    <t>_NP1</t>
  </si>
  <si>
    <t>dothorizontal</t>
  </si>
  <si>
    <t>dotvertical</t>
  </si>
  <si>
    <t>dx</t>
  </si>
  <si>
    <t>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</si>
</sst>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1CAB8-03F0-4720-8830-239B99D0CF86}">
  <dimension ref="A1:I34"/>
  <sheetViews>
    <sheetView tabSelected="1" workbookViewId="0">
      <selection activeCell="C8" sqref="C8"/>
    </sheetView>
  </sheetViews>
  <sheetFormatPr defaultRowHeight="15" x14ac:dyDescent="0.25"/>
  <cols>
    <col min="1" max="1" width="49.28515625" customWidth="1"/>
    <col min="3" max="3" width="48.85546875" customWidth="1"/>
    <col min="4" max="4" width="16.140625" customWidth="1"/>
    <col min="5" max="5" width="21.5703125" customWidth="1"/>
    <col min="7" max="7" width="31.28515625" customWidth="1"/>
  </cols>
  <sheetData>
    <row r="1" spans="1:9" x14ac:dyDescent="0.25">
      <c r="A1" t="s">
        <v>0</v>
      </c>
      <c r="C1">
        <v>-56</v>
      </c>
      <c r="D1">
        <v>32</v>
      </c>
      <c r="E1">
        <v>122</v>
      </c>
    </row>
    <row r="2" spans="1:9" x14ac:dyDescent="0.25">
      <c r="A2" t="s">
        <v>1</v>
      </c>
      <c r="C2">
        <v>6</v>
      </c>
      <c r="D2">
        <v>-7</v>
      </c>
      <c r="E2">
        <v>-2</v>
      </c>
      <c r="G2">
        <f>SQRT(C2^2+D2^2+E2^2)</f>
        <v>9.4339811320566032</v>
      </c>
      <c r="I2">
        <f>G2^2</f>
        <v>88.999999999999986</v>
      </c>
    </row>
    <row r="3" spans="1:9" x14ac:dyDescent="0.25">
      <c r="C3">
        <f>C2/$G2</f>
        <v>0.63599872800381607</v>
      </c>
      <c r="D3">
        <f t="shared" ref="D3:E3" si="0">D2/$G2</f>
        <v>-0.74199851600445199</v>
      </c>
      <c r="E3">
        <f t="shared" si="0"/>
        <v>-0.21199957600127201</v>
      </c>
    </row>
    <row r="4" spans="1:9" x14ac:dyDescent="0.25">
      <c r="A4" t="s">
        <v>2</v>
      </c>
      <c r="C4">
        <v>50</v>
      </c>
    </row>
    <row r="5" spans="1:9" x14ac:dyDescent="0.25">
      <c r="A5" t="s">
        <v>4</v>
      </c>
      <c r="C5">
        <f>C1+C3*$C4</f>
        <v>-24.200063599809198</v>
      </c>
      <c r="D5">
        <f t="shared" ref="D5:E5" si="1">D1+D3*$C4</f>
        <v>-5.0999258002226</v>
      </c>
      <c r="E5">
        <f>E1+E3*$C4</f>
        <v>111.4000211999364</v>
      </c>
    </row>
    <row r="7" spans="1:9" x14ac:dyDescent="0.25">
      <c r="A7" t="s">
        <v>7</v>
      </c>
      <c r="C7">
        <v>0</v>
      </c>
      <c r="D7">
        <v>0</v>
      </c>
      <c r="E7">
        <v>1</v>
      </c>
    </row>
    <row r="8" spans="1:9" x14ac:dyDescent="0.25">
      <c r="A8" t="s">
        <v>3</v>
      </c>
      <c r="C8">
        <v>400</v>
      </c>
      <c r="D8">
        <v>-100</v>
      </c>
      <c r="E8">
        <v>23</v>
      </c>
    </row>
    <row r="10" spans="1:9" x14ac:dyDescent="0.25">
      <c r="A10" t="s">
        <v>6</v>
      </c>
      <c r="C10">
        <f>D11*E3-E12*D3</f>
        <v>0.13483146067415733</v>
      </c>
      <c r="D10">
        <f>-(C11*E3-C3*E11)</f>
        <v>-0.15730337078651685</v>
      </c>
      <c r="E10">
        <f>C11*D3-C3*D11</f>
        <v>0.95505617977528101</v>
      </c>
    </row>
    <row r="11" spans="1:9" x14ac:dyDescent="0.25">
      <c r="A11" t="s">
        <v>5</v>
      </c>
      <c r="C11">
        <f>D3*E7-E3*D7</f>
        <v>-0.74199851600445199</v>
      </c>
      <c r="D11">
        <f>-(C3*E7-E3*C7)</f>
        <v>-0.63599872800381607</v>
      </c>
      <c r="E11">
        <f>C3*D7-D3*C7</f>
        <v>0</v>
      </c>
    </row>
    <row r="13" spans="1:9" x14ac:dyDescent="0.25">
      <c r="A13" t="s">
        <v>8</v>
      </c>
      <c r="C13">
        <f>C10*C11+D10*D11+E10*E11</f>
        <v>-1.3877787807814457E-17</v>
      </c>
    </row>
    <row r="14" spans="1:9" x14ac:dyDescent="0.25">
      <c r="A14" t="s">
        <v>9</v>
      </c>
      <c r="C14">
        <f>C10*C3+D10*D3+E10*E3</f>
        <v>0</v>
      </c>
    </row>
    <row r="15" spans="1:9" x14ac:dyDescent="0.25">
      <c r="A15" t="s">
        <v>10</v>
      </c>
      <c r="C15">
        <f>C11*C3+D11*D3+E11*E3</f>
        <v>0</v>
      </c>
    </row>
    <row r="18" spans="1:7" x14ac:dyDescent="0.25">
      <c r="A18" t="s">
        <v>11</v>
      </c>
      <c r="C18">
        <f>C8-C1</f>
        <v>456</v>
      </c>
      <c r="D18">
        <f>D8-D1</f>
        <v>-132</v>
      </c>
      <c r="E18">
        <f t="shared" ref="E18" si="2">E8-E1</f>
        <v>-99</v>
      </c>
      <c r="G18">
        <f>SQRT(C18^2+D18^2+E18^2)</f>
        <v>484.93401613002982</v>
      </c>
    </row>
    <row r="19" spans="1:7" x14ac:dyDescent="0.25">
      <c r="C19">
        <f>C18/$G18</f>
        <v>0.94033411728685279</v>
      </c>
      <c r="D19">
        <f>D18/$G18</f>
        <v>-0.27220198131987844</v>
      </c>
      <c r="E19">
        <f>E18/$G18</f>
        <v>-0.20415148598990882</v>
      </c>
    </row>
    <row r="20" spans="1:7" x14ac:dyDescent="0.25">
      <c r="C20">
        <f>C19*C3+D19*D3+E19*E3</f>
        <v>0.84330479715574114</v>
      </c>
    </row>
    <row r="21" spans="1:7" x14ac:dyDescent="0.25">
      <c r="A21" t="s">
        <v>12</v>
      </c>
      <c r="C21">
        <f>ACOS(C20)</f>
        <v>0.56739325342039426</v>
      </c>
      <c r="D21">
        <f>C21*180/PI()</f>
        <v>32.509238745185357</v>
      </c>
    </row>
    <row r="22" spans="1:7" x14ac:dyDescent="0.25">
      <c r="A22" t="s">
        <v>13</v>
      </c>
      <c r="C22">
        <f>C4/COS(C21)</f>
        <v>59.290543785162441</v>
      </c>
    </row>
    <row r="23" spans="1:7" x14ac:dyDescent="0.25">
      <c r="A23" t="s">
        <v>14</v>
      </c>
      <c r="C23">
        <f>C1+C19*$C22</f>
        <v>-0.24707884632177723</v>
      </c>
      <c r="D23">
        <f>D1+D19*$C22</f>
        <v>15.860996508145778</v>
      </c>
      <c r="E23">
        <f>E1+E19*$C22</f>
        <v>109.89574738110933</v>
      </c>
    </row>
    <row r="24" spans="1:7" x14ac:dyDescent="0.25">
      <c r="A24" t="s">
        <v>15</v>
      </c>
      <c r="C24">
        <f>C23-C5</f>
        <v>23.952984753487421</v>
      </c>
      <c r="D24">
        <f>D23-D5</f>
        <v>20.960922308368378</v>
      </c>
      <c r="E24">
        <f>E23-E5</f>
        <v>-1.5042738188270732</v>
      </c>
      <c r="G24">
        <f>SQRT(C24^2+D24^2+E24^2)</f>
        <v>31.864848694764966</v>
      </c>
    </row>
    <row r="25" spans="1:7" x14ac:dyDescent="0.25">
      <c r="C25">
        <f>C24/$G24</f>
        <v>0.75170558576738589</v>
      </c>
      <c r="D25">
        <f t="shared" ref="D25:E25" si="3">D24/$G24</f>
        <v>0.65780705595542399</v>
      </c>
      <c r="E25">
        <f t="shared" si="3"/>
        <v>-4.7207938541826762E-2</v>
      </c>
    </row>
    <row r="30" spans="1:7" x14ac:dyDescent="0.25">
      <c r="A30" t="s">
        <v>16</v>
      </c>
      <c r="C30">
        <f>C25*C11+D25*D11+E25*E11</f>
        <v>-0.97612887997124242</v>
      </c>
    </row>
    <row r="31" spans="1:7" x14ac:dyDescent="0.25">
      <c r="A31" t="s">
        <v>17</v>
      </c>
      <c r="C31">
        <f>C25*C10+D25*D10+E25*E10</f>
        <v>-4.7207938541826727E-2</v>
      </c>
    </row>
    <row r="33" spans="1:3" x14ac:dyDescent="0.25">
      <c r="A33" t="s">
        <v>18</v>
      </c>
      <c r="C33">
        <f>FLOOR(G24*C30+0.5,1)</f>
        <v>-31</v>
      </c>
    </row>
    <row r="34" spans="1:3" x14ac:dyDescent="0.25">
      <c r="A34" t="s">
        <v>19</v>
      </c>
      <c r="C34">
        <f>FLOOR(G24*C31+0.5,1)</f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 Paul</dc:creator>
  <cp:lastModifiedBy>BENNETT Paul</cp:lastModifiedBy>
  <dcterms:created xsi:type="dcterms:W3CDTF">2021-04-09T15:48:50Z</dcterms:created>
  <dcterms:modified xsi:type="dcterms:W3CDTF">2021-05-07T16:44:36Z</dcterms:modified>
</cp:coreProperties>
</file>