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E88B2048-C4C9-44BE-AC76-DA8251AE2505}" xr6:coauthVersionLast="45"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1" l="1"/>
  <c r="E11" i="11"/>
  <c r="E10" i="11"/>
  <c r="H7" i="11" l="1"/>
  <c r="E9" i="11" l="1"/>
  <c r="E23" i="11" s="1"/>
  <c r="H23" i="11" l="1"/>
  <c r="I5" i="11"/>
  <c r="H22" i="11"/>
  <c r="H15" i="11"/>
  <c r="H8" i="11"/>
  <c r="H9" i="11" l="1"/>
  <c r="I6" i="11"/>
  <c r="H26" i="11" l="1"/>
  <c r="H10" i="11"/>
  <c r="H24" i="11"/>
  <c r="H16" i="11"/>
  <c r="H14" i="11"/>
  <c r="E12" i="11"/>
  <c r="J5" i="11"/>
  <c r="K5" i="11" s="1"/>
  <c r="L5" i="11" s="1"/>
  <c r="M5" i="11" s="1"/>
  <c r="N5" i="11" s="1"/>
  <c r="O5" i="11" s="1"/>
  <c r="P5" i="11" s="1"/>
  <c r="I4" i="11"/>
  <c r="H25" i="11" l="1"/>
  <c r="H17" i="11"/>
  <c r="E21" i="11"/>
  <c r="H11" i="11"/>
  <c r="H12" i="11"/>
  <c r="P4" i="11"/>
  <c r="Q5" i="11"/>
  <c r="R5" i="11" s="1"/>
  <c r="S5" i="11" s="1"/>
  <c r="T5" i="11" s="1"/>
  <c r="U5" i="11" s="1"/>
  <c r="V5" i="11" s="1"/>
  <c r="W5" i="11" s="1"/>
  <c r="J6" i="11"/>
  <c r="F21" i="11" l="1"/>
  <c r="F20" i="11"/>
  <c r="H19" i="11" s="1"/>
  <c r="H18" i="11"/>
  <c r="W4" i="11"/>
  <c r="X5" i="11"/>
  <c r="Y5" i="11" s="1"/>
  <c r="Z5" i="11" s="1"/>
  <c r="AA5" i="11" s="1"/>
  <c r="AB5" i="11" s="1"/>
  <c r="AC5" i="11" s="1"/>
  <c r="AD5" i="11" s="1"/>
  <c r="K6" i="11"/>
  <c r="H20" i="11" l="1"/>
  <c r="H21"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<sst xmlns="http://schemas.openxmlformats.org/spreadsheetml/2006/main" count="64" uniqueCount="60">
  <si>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</si>
  <si>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</si>
  <si>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</si>
  <si>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</si>
  <si>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</si>
  <si>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</si>
  <si>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</si>
  <si>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</si>
  <si>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</si>
  <si>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</si>
  <si>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</si>
  <si>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</si>
  <si>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</si>
  <si>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</si>
  <si>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</si>
  <si>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</si>
  <si>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</si>
  <si>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</si>
  <si>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</si>
  <si>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</si>
  <si>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</si>
  <si>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</si>
  <si>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</si>
  <si>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</si>
  <si>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</si>
  <si>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</si>
  <si>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</si>
  <si>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</si>
  <si>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</si>
  <si>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</si>
  <si>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</si>
  <si>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</si>
  <si>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</si>
  <si>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</si>
  <si>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</si>
  <si>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SIMPLE GANTT CHART by Vertex42.com https://www.vertex42.com/ExcelTemplates/simple-gantt-chart.html
adapted by N Bell, Edinburgh College</t>
  </si>
  <si>
    <t>Sub-task name</t>
  </si>
  <si>
    <t>Predecessors</t>
  </si>
  <si>
    <t>Predecessor sub-task(s)</t>
  </si>
  <si>
    <t>Modify Jumpthing code</t>
  </si>
  <si>
    <t>Create StarSprite class</t>
  </si>
  <si>
    <t>Add draw code for stars</t>
  </si>
  <si>
    <t>SwitchGrav</t>
  </si>
  <si>
    <t>Pip Fox</t>
  </si>
  <si>
    <t>Modify PlayerSprite class</t>
  </si>
  <si>
    <t>Add method for grav switching</t>
  </si>
  <si>
    <t>Add ShockSprite class</t>
  </si>
  <si>
    <t>Modify and add new sprites</t>
  </si>
  <si>
    <t>Modify PlayerSheet</t>
  </si>
  <si>
    <t>Modify PlatformSheet</t>
  </si>
  <si>
    <t>Add CircuitSheet sprites</t>
  </si>
  <si>
    <t>Add Shockers to PlatformSheet</t>
  </si>
  <si>
    <t>Change CoinSprite to CircuitSprite</t>
  </si>
  <si>
    <t>Finalise game</t>
  </si>
  <si>
    <t>Tweak PlayerSprite class to make jumping easier</t>
  </si>
  <si>
    <t>Get test feedback &amp; make fixes</t>
  </si>
  <si>
    <t>Get playtest feedback &amp; make changes</t>
  </si>
  <si>
    <t>Add music</t>
  </si>
  <si>
    <t>Get test feedback &amp; make changes</t>
  </si>
  <si>
    <t>Add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</si>
</sst>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409]mmmm\ d\,\ yyyy;@"/>
    <numFmt numFmtId="170" formatCode="dd/m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color theme="0" tint="-0.34998626667073579"/>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9" fillId="3" borderId="2" xfId="10" applyNumberFormat="1" applyFill="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9" fillId="4" borderId="2" xfId="10" applyNumberFormat="1"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NumberFormat="1" applyFill="1">
      <alignment horizontal="center" vertical="center"/>
    </xf>
    <xf numFmtId="0" fontId="23" fillId="0" borderId="0" xfId="0" applyFont="1" applyFill="1" applyAlignment="1">
      <alignment horizontal="left" wrapText="1"/>
    </xf>
    <xf numFmtId="0" fontId="0" fillId="0" borderId="10" xfId="0" applyBorder="1" applyAlignment="1">
      <alignment horizontal="left"/>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7" activePane="bottomLeft" state="frozen"/>
      <selection pane="bottomLeft" activeCell="B2" sqref="B2"/>
    </sheetView>
  </sheetViews>
  <sheetFormatPr defaultRowHeight="30" customHeight="1" x14ac:dyDescent="0.25"/>
  <cols>
    <col min="1" max="1" width="2.7109375" style="44" customWidth="1"/>
    <col min="2" max="2" width="47.5703125" bestFit="1" customWidth="1"/>
    <col min="3" max="3" width="31.710937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5" t="s">
        <v>26</v>
      </c>
      <c r="B1" s="48" t="s">
        <v>42</v>
      </c>
      <c r="C1" s="1"/>
      <c r="D1" s="2"/>
      <c r="E1" s="4"/>
      <c r="F1" s="33"/>
      <c r="H1" s="2"/>
      <c r="I1" s="68" t="s">
        <v>35</v>
      </c>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row>
    <row r="2" spans="1:64" ht="30" customHeight="1" x14ac:dyDescent="0.25">
      <c r="A2" s="44" t="s">
        <v>23</v>
      </c>
      <c r="B2" s="49" t="s">
        <v>43</v>
      </c>
    </row>
    <row r="3" spans="1:64" ht="30" customHeight="1" x14ac:dyDescent="0.25">
      <c r="A3" s="44" t="s">
        <v>27</v>
      </c>
      <c r="C3" s="74" t="s">
        <v>1</v>
      </c>
      <c r="D3" s="75"/>
      <c r="E3" s="73">
        <v>44172</v>
      </c>
      <c r="F3" s="73"/>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row>
    <row r="4" spans="1:64" ht="30" customHeight="1" x14ac:dyDescent="0.25">
      <c r="A4" s="45" t="s">
        <v>28</v>
      </c>
      <c r="C4" s="74" t="s">
        <v>7</v>
      </c>
      <c r="D4" s="75"/>
      <c r="E4" s="7">
        <v>1</v>
      </c>
      <c r="I4" s="70">
        <f>I5</f>
        <v>44172</v>
      </c>
      <c r="J4" s="71"/>
      <c r="K4" s="71"/>
      <c r="L4" s="71"/>
      <c r="M4" s="71"/>
      <c r="N4" s="71"/>
      <c r="O4" s="72"/>
      <c r="P4" s="70">
        <f>P5</f>
        <v>44179</v>
      </c>
      <c r="Q4" s="71"/>
      <c r="R4" s="71"/>
      <c r="S4" s="71"/>
      <c r="T4" s="71"/>
      <c r="U4" s="71"/>
      <c r="V4" s="72"/>
      <c r="W4" s="70">
        <f>W5</f>
        <v>44186</v>
      </c>
      <c r="X4" s="71"/>
      <c r="Y4" s="71"/>
      <c r="Z4" s="71"/>
      <c r="AA4" s="71"/>
      <c r="AB4" s="71"/>
      <c r="AC4" s="72"/>
      <c r="AD4" s="70">
        <f>AD5</f>
        <v>44193</v>
      </c>
      <c r="AE4" s="71"/>
      <c r="AF4" s="71"/>
      <c r="AG4" s="71"/>
      <c r="AH4" s="71"/>
      <c r="AI4" s="71"/>
      <c r="AJ4" s="72"/>
      <c r="AK4" s="70">
        <f>AK5</f>
        <v>44200</v>
      </c>
      <c r="AL4" s="71"/>
      <c r="AM4" s="71"/>
      <c r="AN4" s="71"/>
      <c r="AO4" s="71"/>
      <c r="AP4" s="71"/>
      <c r="AQ4" s="72"/>
      <c r="AR4" s="70">
        <f>AR5</f>
        <v>44207</v>
      </c>
      <c r="AS4" s="71"/>
      <c r="AT4" s="71"/>
      <c r="AU4" s="71"/>
      <c r="AV4" s="71"/>
      <c r="AW4" s="71"/>
      <c r="AX4" s="72"/>
      <c r="AY4" s="70">
        <f>AY5</f>
        <v>44214</v>
      </c>
      <c r="AZ4" s="71"/>
      <c r="BA4" s="71"/>
      <c r="BB4" s="71"/>
      <c r="BC4" s="71"/>
      <c r="BD4" s="71"/>
      <c r="BE4" s="72"/>
      <c r="BF4" s="70">
        <f>BF5</f>
        <v>44221</v>
      </c>
      <c r="BG4" s="71"/>
      <c r="BH4" s="71"/>
      <c r="BI4" s="71"/>
      <c r="BJ4" s="71"/>
      <c r="BK4" s="71"/>
      <c r="BL4" s="72"/>
    </row>
    <row r="5" spans="1:64" ht="15" customHeight="1" x14ac:dyDescent="0.25">
      <c r="A5" s="45" t="s">
        <v>29</v>
      </c>
      <c r="B5" s="76"/>
      <c r="C5" s="76"/>
      <c r="D5" s="76"/>
      <c r="E5" s="76"/>
      <c r="F5" s="76"/>
      <c r="G5" s="76"/>
      <c r="I5" s="11">
        <f>Project_Start-WEEKDAY(Project_Start,1)+2+7*(Display_Week-1)</f>
        <v>44172</v>
      </c>
      <c r="J5" s="10">
        <f>I5+1</f>
        <v>44173</v>
      </c>
      <c r="K5" s="10">
        <f t="shared" ref="K5:AX5" si="0">J5+1</f>
        <v>44174</v>
      </c>
      <c r="L5" s="10">
        <f t="shared" si="0"/>
        <v>44175</v>
      </c>
      <c r="M5" s="10">
        <f t="shared" si="0"/>
        <v>44176</v>
      </c>
      <c r="N5" s="10">
        <f t="shared" si="0"/>
        <v>44177</v>
      </c>
      <c r="O5" s="12">
        <f t="shared" si="0"/>
        <v>44178</v>
      </c>
      <c r="P5" s="11">
        <f>O5+1</f>
        <v>44179</v>
      </c>
      <c r="Q5" s="10">
        <f>P5+1</f>
        <v>44180</v>
      </c>
      <c r="R5" s="10">
        <f t="shared" si="0"/>
        <v>44181</v>
      </c>
      <c r="S5" s="10">
        <f t="shared" si="0"/>
        <v>44182</v>
      </c>
      <c r="T5" s="10">
        <f t="shared" si="0"/>
        <v>44183</v>
      </c>
      <c r="U5" s="10">
        <f t="shared" si="0"/>
        <v>44184</v>
      </c>
      <c r="V5" s="12">
        <f t="shared" si="0"/>
        <v>44185</v>
      </c>
      <c r="W5" s="11">
        <f>V5+1</f>
        <v>44186</v>
      </c>
      <c r="X5" s="10">
        <f>W5+1</f>
        <v>44187</v>
      </c>
      <c r="Y5" s="10">
        <f t="shared" si="0"/>
        <v>44188</v>
      </c>
      <c r="Z5" s="10">
        <f t="shared" si="0"/>
        <v>44189</v>
      </c>
      <c r="AA5" s="10">
        <f t="shared" si="0"/>
        <v>44190</v>
      </c>
      <c r="AB5" s="10">
        <f t="shared" si="0"/>
        <v>44191</v>
      </c>
      <c r="AC5" s="12">
        <f t="shared" si="0"/>
        <v>44192</v>
      </c>
      <c r="AD5" s="11">
        <f>AC5+1</f>
        <v>44193</v>
      </c>
      <c r="AE5" s="10">
        <f>AD5+1</f>
        <v>44194</v>
      </c>
      <c r="AF5" s="10">
        <f t="shared" si="0"/>
        <v>44195</v>
      </c>
      <c r="AG5" s="10">
        <f t="shared" si="0"/>
        <v>44196</v>
      </c>
      <c r="AH5" s="10">
        <f t="shared" si="0"/>
        <v>44197</v>
      </c>
      <c r="AI5" s="10">
        <f t="shared" si="0"/>
        <v>44198</v>
      </c>
      <c r="AJ5" s="12">
        <f t="shared" si="0"/>
        <v>44199</v>
      </c>
      <c r="AK5" s="11">
        <f>AJ5+1</f>
        <v>44200</v>
      </c>
      <c r="AL5" s="10">
        <f>AK5+1</f>
        <v>44201</v>
      </c>
      <c r="AM5" s="10">
        <f t="shared" si="0"/>
        <v>44202</v>
      </c>
      <c r="AN5" s="10">
        <f t="shared" si="0"/>
        <v>44203</v>
      </c>
      <c r="AO5" s="10">
        <f t="shared" si="0"/>
        <v>44204</v>
      </c>
      <c r="AP5" s="10">
        <f t="shared" si="0"/>
        <v>44205</v>
      </c>
      <c r="AQ5" s="12">
        <f t="shared" si="0"/>
        <v>44206</v>
      </c>
      <c r="AR5" s="11">
        <f>AQ5+1</f>
        <v>44207</v>
      </c>
      <c r="AS5" s="10">
        <f>AR5+1</f>
        <v>44208</v>
      </c>
      <c r="AT5" s="10">
        <f t="shared" si="0"/>
        <v>44209</v>
      </c>
      <c r="AU5" s="10">
        <f t="shared" si="0"/>
        <v>44210</v>
      </c>
      <c r="AV5" s="10">
        <f t="shared" si="0"/>
        <v>44211</v>
      </c>
      <c r="AW5" s="10">
        <f t="shared" si="0"/>
        <v>44212</v>
      </c>
      <c r="AX5" s="12">
        <f t="shared" si="0"/>
        <v>44213</v>
      </c>
      <c r="AY5" s="11">
        <f>AX5+1</f>
        <v>44214</v>
      </c>
      <c r="AZ5" s="10">
        <f>AY5+1</f>
        <v>44215</v>
      </c>
      <c r="BA5" s="10">
        <f t="shared" ref="BA5:BE5" si="1">AZ5+1</f>
        <v>44216</v>
      </c>
      <c r="BB5" s="10">
        <f t="shared" si="1"/>
        <v>44217</v>
      </c>
      <c r="BC5" s="10">
        <f t="shared" si="1"/>
        <v>44218</v>
      </c>
      <c r="BD5" s="10">
        <f t="shared" si="1"/>
        <v>44219</v>
      </c>
      <c r="BE5" s="12">
        <f t="shared" si="1"/>
        <v>44220</v>
      </c>
      <c r="BF5" s="11">
        <f>BE5+1</f>
        <v>44221</v>
      </c>
      <c r="BG5" s="10">
        <f>BF5+1</f>
        <v>44222</v>
      </c>
      <c r="BH5" s="10">
        <f t="shared" ref="BH5:BL5" si="2">BG5+1</f>
        <v>44223</v>
      </c>
      <c r="BI5" s="10">
        <f t="shared" si="2"/>
        <v>44224</v>
      </c>
      <c r="BJ5" s="10">
        <f t="shared" si="2"/>
        <v>44225</v>
      </c>
      <c r="BK5" s="10">
        <f t="shared" si="2"/>
        <v>44226</v>
      </c>
      <c r="BL5" s="12">
        <f t="shared" si="2"/>
        <v>44227</v>
      </c>
    </row>
    <row r="6" spans="1:64" ht="30" customHeight="1" thickBot="1" x14ac:dyDescent="0.3">
      <c r="A6" s="45" t="s">
        <v>30</v>
      </c>
      <c r="B6" s="8" t="s">
        <v>8</v>
      </c>
      <c r="C6" s="9" t="s">
        <v>37</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4" t="s">
        <v>25</v>
      </c>
      <c r="C7" s="47"/>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5" t="s">
        <v>31</v>
      </c>
      <c r="B8" s="17" t="s">
        <v>39</v>
      </c>
      <c r="C8" s="50"/>
      <c r="D8" s="18"/>
      <c r="E8" s="59"/>
      <c r="F8" s="60"/>
      <c r="G8" s="16"/>
      <c r="H8" s="16" t="str">
        <f t="shared" ref="H8:H2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5" t="s">
        <v>32</v>
      </c>
      <c r="B9" s="56" t="s">
        <v>40</v>
      </c>
      <c r="C9" s="51"/>
      <c r="D9" s="19">
        <v>1</v>
      </c>
      <c r="E9" s="61">
        <f>Project_Start</f>
        <v>44172</v>
      </c>
      <c r="F9" s="61">
        <v>44173</v>
      </c>
      <c r="G9" s="16"/>
      <c r="H9" s="16">
        <f t="shared" si="6"/>
        <v>2</v>
      </c>
      <c r="I9" s="31"/>
      <c r="J9" s="44"/>
      <c r="K9" s="44"/>
      <c r="L9" s="44"/>
      <c r="M9" s="44"/>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5" t="s">
        <v>33</v>
      </c>
      <c r="B10" s="56" t="s">
        <v>41</v>
      </c>
      <c r="C10" s="51"/>
      <c r="D10" s="19">
        <v>1</v>
      </c>
      <c r="E10" s="61">
        <f>Project_Start</f>
        <v>44172</v>
      </c>
      <c r="F10" s="61">
        <v>44173</v>
      </c>
      <c r="G10" s="16"/>
      <c r="H10" s="16">
        <f t="shared" si="6"/>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4"/>
      <c r="B11" s="56" t="s">
        <v>44</v>
      </c>
      <c r="C11" s="51"/>
      <c r="D11" s="19">
        <v>1</v>
      </c>
      <c r="E11" s="61">
        <f>Project_Start</f>
        <v>44172</v>
      </c>
      <c r="F11" s="61">
        <v>44173</v>
      </c>
      <c r="G11" s="16"/>
      <c r="H11" s="16">
        <f t="shared" si="6"/>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4"/>
      <c r="B12" s="56" t="s">
        <v>45</v>
      </c>
      <c r="C12" s="51" t="s">
        <v>44</v>
      </c>
      <c r="D12" s="19">
        <v>1</v>
      </c>
      <c r="E12" s="61">
        <f>F11</f>
        <v>44173</v>
      </c>
      <c r="F12" s="61">
        <v>44174</v>
      </c>
      <c r="G12" s="16"/>
      <c r="H12" s="16">
        <f t="shared" si="6"/>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4"/>
      <c r="B13" s="56" t="s">
        <v>52</v>
      </c>
      <c r="C13" s="51"/>
      <c r="D13" s="19">
        <v>1</v>
      </c>
      <c r="E13" s="61">
        <v>44173</v>
      </c>
      <c r="F13" s="61">
        <v>44174</v>
      </c>
      <c r="G13" s="16"/>
      <c r="H13" s="16"/>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4"/>
      <c r="B14" s="56" t="s">
        <v>59</v>
      </c>
      <c r="C14" s="51"/>
      <c r="D14" s="19">
        <v>1</v>
      </c>
      <c r="E14" s="61">
        <v>44174</v>
      </c>
      <c r="F14" s="61">
        <v>44174</v>
      </c>
      <c r="G14" s="16"/>
      <c r="H14" s="16">
        <f t="shared" si="6"/>
        <v>1</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t="s">
        <v>34</v>
      </c>
      <c r="B15" s="56" t="s">
        <v>46</v>
      </c>
      <c r="C15" s="51"/>
      <c r="D15" s="19">
        <v>1</v>
      </c>
      <c r="E15" s="61">
        <v>44174</v>
      </c>
      <c r="F15" s="61">
        <v>44175</v>
      </c>
      <c r="G15" s="16"/>
      <c r="H15" s="16">
        <f t="shared" si="6"/>
        <v>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20" t="s">
        <v>47</v>
      </c>
      <c r="C16" s="52"/>
      <c r="D16" s="21"/>
      <c r="E16" s="62"/>
      <c r="F16" s="63"/>
      <c r="G16" s="16"/>
      <c r="H16" s="16" t="str">
        <f t="shared" si="6"/>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4"/>
      <c r="B17" s="57" t="s">
        <v>48</v>
      </c>
      <c r="C17" s="53"/>
      <c r="D17" s="22">
        <v>1</v>
      </c>
      <c r="E17" s="64">
        <v>44176</v>
      </c>
      <c r="F17" s="64">
        <v>44178</v>
      </c>
      <c r="G17" s="16"/>
      <c r="H17" s="16">
        <f t="shared" si="6"/>
        <v>3</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4"/>
      <c r="B18" s="57" t="s">
        <v>49</v>
      </c>
      <c r="C18" s="53"/>
      <c r="D18" s="22">
        <v>1</v>
      </c>
      <c r="E18" s="64">
        <v>44177</v>
      </c>
      <c r="F18" s="64">
        <v>44179</v>
      </c>
      <c r="G18" s="16"/>
      <c r="H18" s="16">
        <f t="shared" si="6"/>
        <v>3</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4"/>
      <c r="B19" s="57" t="s">
        <v>50</v>
      </c>
      <c r="C19" s="53" t="s">
        <v>52</v>
      </c>
      <c r="D19" s="22">
        <v>1</v>
      </c>
      <c r="E19" s="64">
        <v>44179</v>
      </c>
      <c r="F19" s="64">
        <v>44181</v>
      </c>
      <c r="G19" s="16"/>
      <c r="H19" s="16">
        <f t="shared" si="6"/>
        <v>3</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4"/>
      <c r="B20" s="57" t="s">
        <v>51</v>
      </c>
      <c r="C20" s="53" t="s">
        <v>46</v>
      </c>
      <c r="D20" s="22">
        <v>1</v>
      </c>
      <c r="E20" s="64">
        <v>44180</v>
      </c>
      <c r="F20" s="64">
        <f>E20+2</f>
        <v>44182</v>
      </c>
      <c r="G20" s="16"/>
      <c r="H20" s="16">
        <f t="shared" si="6"/>
        <v>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4" t="s">
        <v>24</v>
      </c>
      <c r="B21" s="57" t="s">
        <v>36</v>
      </c>
      <c r="C21" s="53" t="s">
        <v>38</v>
      </c>
      <c r="D21" s="22">
        <v>1</v>
      </c>
      <c r="E21" s="64">
        <f>E20</f>
        <v>44180</v>
      </c>
      <c r="F21" s="64">
        <f>E21+3</f>
        <v>44183</v>
      </c>
      <c r="G21" s="16"/>
      <c r="H21" s="16">
        <f t="shared" si="6"/>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4"/>
      <c r="B22" s="23" t="s">
        <v>53</v>
      </c>
      <c r="C22" s="54"/>
      <c r="D22" s="24"/>
      <c r="E22" s="65"/>
      <c r="F22" s="66"/>
      <c r="G22" s="16"/>
      <c r="H22" s="16"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4"/>
      <c r="B23" s="58" t="s">
        <v>54</v>
      </c>
      <c r="C23" s="55" t="s">
        <v>44</v>
      </c>
      <c r="D23" s="25">
        <v>1</v>
      </c>
      <c r="E23" s="67">
        <f>E9+15</f>
        <v>44187</v>
      </c>
      <c r="F23" s="67">
        <v>44188</v>
      </c>
      <c r="G23" s="16"/>
      <c r="H23" s="16">
        <f t="shared" si="6"/>
        <v>2</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4"/>
      <c r="B24" s="58" t="s">
        <v>57</v>
      </c>
      <c r="C24" s="55"/>
      <c r="D24" s="25">
        <v>1</v>
      </c>
      <c r="E24" s="67">
        <f>F23+1</f>
        <v>44189</v>
      </c>
      <c r="F24" s="67">
        <v>44189</v>
      </c>
      <c r="G24" s="16"/>
      <c r="H24" s="16">
        <f t="shared" si="6"/>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4"/>
      <c r="B25" s="58" t="s">
        <v>58</v>
      </c>
      <c r="C25" s="58"/>
      <c r="D25" s="25">
        <v>1</v>
      </c>
      <c r="E25" s="67">
        <v>44197</v>
      </c>
      <c r="F25" s="67">
        <v>44198</v>
      </c>
      <c r="G25" s="16"/>
      <c r="H25" s="16">
        <f t="shared" si="6"/>
        <v>2</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4"/>
      <c r="B26" s="58" t="s">
        <v>56</v>
      </c>
      <c r="C26" s="58" t="s">
        <v>55</v>
      </c>
      <c r="D26" s="25">
        <v>1</v>
      </c>
      <c r="E26" s="67">
        <v>44198</v>
      </c>
      <c r="F26" s="67">
        <v>44199</v>
      </c>
      <c r="G26" s="16"/>
      <c r="H26" s="16">
        <f t="shared" si="6"/>
        <v>2</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ht="30" customHeight="1" thickBot="1" x14ac:dyDescent="0.3">
      <c r="B27" s="26" t="s">
        <v>0</v>
      </c>
      <c r="C27" s="27"/>
      <c r="D27" s="28"/>
      <c r="E27" s="29"/>
      <c r="F27" s="30"/>
      <c r="G27" s="6"/>
    </row>
    <row r="29" spans="1:64" ht="30" customHeight="1" x14ac:dyDescent="0.25">
      <c r="C29" s="14"/>
      <c r="F29" s="46"/>
    </row>
    <row r="30" spans="1:64" ht="30" customHeight="1" x14ac:dyDescent="0.25">
      <c r="C30" s="15"/>
    </row>
  </sheetData>
  <mergeCells count="14">
    <mergeCell ref="C3:D3"/>
    <mergeCell ref="C4:D4"/>
    <mergeCell ref="B5:G5"/>
    <mergeCell ref="AK4:AQ4"/>
    <mergeCell ref="AR4:AX4"/>
    <mergeCell ref="I1:BL1"/>
    <mergeCell ref="I3:BL3"/>
    <mergeCell ref="AY4:BE4"/>
    <mergeCell ref="BF4:BL4"/>
    <mergeCell ref="E3:F3"/>
    <mergeCell ref="I4:O4"/>
    <mergeCell ref="P4:V4"/>
    <mergeCell ref="W4:AC4"/>
    <mergeCell ref="AD4:AJ4"/>
  </mergeCells>
  <conditionalFormatting sqref="D7:D23 D26:D2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5">
      <formula>AND(TODAY()&gt;=I$5,TODAY()&lt;J$5)</formula>
    </cfRule>
  </conditionalFormatting>
  <conditionalFormatting sqref="I7:BL26">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24">
    <cfRule type="dataBar" priority="2">
      <dataBar>
        <cfvo type="num" val="0"/>
        <cfvo type="num" val="1"/>
        <color theme="0" tint="-0.249977111117893"/>
      </dataBar>
      <extLst>
        <ext xmlns:x14="http://schemas.microsoft.com/office/spreadsheetml/2009/9/main" uri="{B025F937-C7B1-47D3-B67F-A62EFF666E3E}">
          <x14:id>{3939759D-0FF2-4F6B-B8DE-CF98E6C58A20}</x14:id>
        </ext>
      </extLst>
    </cfRule>
  </conditionalFormatting>
  <conditionalFormatting sqref="D25">
    <cfRule type="dataBar" priority="1">
      <dataBar>
        <cfvo type="num" val="0"/>
        <cfvo type="num" val="1"/>
        <color theme="0" tint="-0.249977111117893"/>
      </dataBar>
      <extLst>
        <ext xmlns:x14="http://schemas.microsoft.com/office/spreadsheetml/2009/9/main" uri="{B025F937-C7B1-47D3-B67F-A62EFF666E3E}">
          <x14:id>{810F70FE-5FF7-4002-AD0E-B4B9E69EDB98}</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D26:D27</xm:sqref>
        </x14:conditionalFormatting>
        <x14:conditionalFormatting xmlns:xm="http://schemas.microsoft.com/office/excel/2006/main">
          <x14:cfRule type="dataBar" id="{3939759D-0FF2-4F6B-B8DE-CF98E6C58A20}">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10F70FE-5FF7-4002-AD0E-B4B9E69EDB98}">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4" customWidth="1"/>
    <col min="2" max="16384" width="9.140625" style="2"/>
  </cols>
  <sheetData>
    <row r="1" spans="1:2" ht="46.5" customHeight="1" x14ac:dyDescent="0.2"/>
    <row r="2" spans="1:2" s="36" customFormat="1" ht="15.75" x14ac:dyDescent="0.25">
      <c r="A2" s="35" t="s">
        <v>11</v>
      </c>
      <c r="B2" s="35"/>
    </row>
    <row r="3" spans="1:2" s="40" customFormat="1" ht="27" customHeight="1" x14ac:dyDescent="0.25">
      <c r="A3" s="41" t="s">
        <v>16</v>
      </c>
      <c r="B3" s="41"/>
    </row>
    <row r="4" spans="1:2" s="37" customFormat="1" ht="26.25" x14ac:dyDescent="0.4">
      <c r="A4" s="38" t="s">
        <v>10</v>
      </c>
    </row>
    <row r="5" spans="1:2" ht="74.099999999999994" customHeight="1" x14ac:dyDescent="0.2">
      <c r="A5" s="39" t="s">
        <v>19</v>
      </c>
    </row>
    <row r="6" spans="1:2" ht="26.25" customHeight="1" x14ac:dyDescent="0.2">
      <c r="A6" s="38" t="s">
        <v>22</v>
      </c>
    </row>
    <row r="7" spans="1:2" s="34" customFormat="1" ht="204.95" customHeight="1" x14ac:dyDescent="0.25">
      <c r="A7" s="43" t="s">
        <v>21</v>
      </c>
    </row>
    <row r="8" spans="1:2" s="37" customFormat="1" ht="26.25" x14ac:dyDescent="0.4">
      <c r="A8" s="38" t="s">
        <v>12</v>
      </c>
    </row>
    <row r="9" spans="1:2" ht="60" x14ac:dyDescent="0.2">
      <c r="A9" s="39" t="s">
        <v>20</v>
      </c>
    </row>
    <row r="10" spans="1:2" s="34" customFormat="1" ht="27.95" customHeight="1" x14ac:dyDescent="0.25">
      <c r="A10" s="42" t="s">
        <v>18</v>
      </c>
    </row>
    <row r="11" spans="1:2" s="37" customFormat="1" ht="26.25" x14ac:dyDescent="0.4">
      <c r="A11" s="38" t="s">
        <v>9</v>
      </c>
    </row>
    <row r="12" spans="1:2" ht="30" x14ac:dyDescent="0.2">
      <c r="A12" s="39" t="s">
        <v>17</v>
      </c>
    </row>
    <row r="13" spans="1:2" s="34" customFormat="1" ht="27.95" customHeight="1" x14ac:dyDescent="0.25">
      <c r="A13" s="42" t="s">
        <v>3</v>
      </c>
    </row>
    <row r="14" spans="1:2" s="37" customFormat="1" ht="26.25" x14ac:dyDescent="0.4">
      <c r="A14" s="38" t="s">
        <v>13</v>
      </c>
    </row>
    <row r="15" spans="1:2" ht="75" customHeight="1" x14ac:dyDescent="0.2">
      <c r="A15" s="39" t="s">
        <v>14</v>
      </c>
    </row>
    <row r="16" spans="1:2" ht="75" x14ac:dyDescent="0.2">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2021-01-18T12:21:56Z</dcterms:modified>
</cp:coreProperties>
</file>