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\TELOS\Python\temp\paw_rpm\notebooks\"/>
    </mc:Choice>
  </mc:AlternateContent>
  <xr:revisionPtr revIDLastSave="0" documentId="13_ncr:40009_{37E75D6A-70EF-42FF-9519-754F2191E142}" xr6:coauthVersionLast="41" xr6:coauthVersionMax="41" xr10:uidLastSave="{00000000-0000-0000-0000-000000000000}"/>
  <bookViews>
    <workbookView xWindow="893" yWindow="-98" windowWidth="23505" windowHeight="16395"/>
  </bookViews>
  <sheets>
    <sheet name="trg" sheetId="1" r:id="rId1"/>
    <sheet name="Sheet1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calcChain.xml><?xml version="1.0" encoding="utf-8"?>
<calcChain xmlns="http://schemas.openxmlformats.org/spreadsheetml/2006/main">
  <c r="F54" i="2" l="1"/>
  <c r="I54" i="2" s="1"/>
  <c r="E54" i="2"/>
  <c r="E53" i="2"/>
  <c r="F52" i="2"/>
  <c r="I52" i="2" s="1"/>
  <c r="E52" i="2"/>
  <c r="E51" i="2"/>
  <c r="F50" i="2"/>
  <c r="I50" i="2" s="1"/>
  <c r="E50" i="2"/>
  <c r="E49" i="2"/>
  <c r="F48" i="2"/>
  <c r="I48" i="2" s="1"/>
  <c r="E48" i="2"/>
  <c r="E47" i="2"/>
  <c r="F46" i="2"/>
  <c r="I46" i="2" s="1"/>
  <c r="E46" i="2"/>
  <c r="I45" i="2"/>
  <c r="F45" i="2"/>
  <c r="H45" i="2" s="1"/>
  <c r="J45" i="2" s="1"/>
  <c r="K45" i="2" s="1"/>
  <c r="E45" i="2"/>
  <c r="L41" i="2"/>
  <c r="L40" i="2"/>
  <c r="L38" i="2"/>
  <c r="L37" i="2"/>
  <c r="L36" i="2"/>
  <c r="K41" i="2"/>
  <c r="K40" i="2"/>
  <c r="F47" i="2" s="1"/>
  <c r="K38" i="2"/>
  <c r="K37" i="2"/>
  <c r="K36" i="2"/>
  <c r="J41" i="2"/>
  <c r="J40" i="2"/>
  <c r="J38" i="2"/>
  <c r="J37" i="2"/>
  <c r="J36" i="2"/>
  <c r="I41" i="2"/>
  <c r="I40" i="2"/>
  <c r="F49" i="2" s="1"/>
  <c r="I38" i="2"/>
  <c r="I37" i="2"/>
  <c r="I36" i="2"/>
  <c r="H41" i="2"/>
  <c r="H40" i="2"/>
  <c r="H38" i="2"/>
  <c r="H37" i="2"/>
  <c r="H36" i="2"/>
  <c r="G41" i="2"/>
  <c r="G40" i="2"/>
  <c r="F51" i="2" s="1"/>
  <c r="G38" i="2"/>
  <c r="G37" i="2"/>
  <c r="G36" i="2"/>
  <c r="F41" i="2"/>
  <c r="F40" i="2"/>
  <c r="F38" i="2"/>
  <c r="F37" i="2"/>
  <c r="F36" i="2"/>
  <c r="E41" i="2"/>
  <c r="E40" i="2"/>
  <c r="F53" i="2" s="1"/>
  <c r="E38" i="2"/>
  <c r="E37" i="2"/>
  <c r="E36" i="2"/>
  <c r="D41" i="2"/>
  <c r="D40" i="2"/>
  <c r="D38" i="2"/>
  <c r="D37" i="2"/>
  <c r="D36" i="2"/>
  <c r="D29" i="2"/>
  <c r="E28" i="2"/>
  <c r="D28" i="2"/>
  <c r="F27" i="2"/>
  <c r="E27" i="2"/>
  <c r="D27" i="2"/>
  <c r="D35" i="2" s="1"/>
  <c r="G26" i="2"/>
  <c r="F26" i="2"/>
  <c r="E26" i="2"/>
  <c r="E35" i="2" s="1"/>
  <c r="D26" i="2"/>
  <c r="H25" i="2"/>
  <c r="G25" i="2"/>
  <c r="G35" i="2" s="1"/>
  <c r="F25" i="2"/>
  <c r="F35" i="2" s="1"/>
  <c r="E25" i="2"/>
  <c r="D25" i="2"/>
  <c r="D34" i="2" s="1"/>
  <c r="I24" i="2"/>
  <c r="H24" i="2"/>
  <c r="G24" i="2"/>
  <c r="F24" i="2"/>
  <c r="F34" i="2" s="1"/>
  <c r="E24" i="2"/>
  <c r="E34" i="2" s="1"/>
  <c r="D24" i="2"/>
  <c r="J23" i="2"/>
  <c r="I23" i="2"/>
  <c r="H23" i="2"/>
  <c r="H35" i="2" s="1"/>
  <c r="G23" i="2"/>
  <c r="F23" i="2"/>
  <c r="E23" i="2"/>
  <c r="D23" i="2"/>
  <c r="K22" i="2"/>
  <c r="J22" i="2"/>
  <c r="I22" i="2"/>
  <c r="I35" i="2" s="1"/>
  <c r="H22" i="2"/>
  <c r="G22" i="2"/>
  <c r="G34" i="2" s="1"/>
  <c r="F22" i="2"/>
  <c r="E22" i="2"/>
  <c r="D22" i="2"/>
  <c r="L21" i="2"/>
  <c r="L35" i="2" s="1"/>
  <c r="K21" i="2"/>
  <c r="K35" i="2" s="1"/>
  <c r="J21" i="2"/>
  <c r="J35" i="2" s="1"/>
  <c r="I21" i="2"/>
  <c r="I34" i="2" s="1"/>
  <c r="H21" i="2"/>
  <c r="H34" i="2" s="1"/>
  <c r="G21" i="2"/>
  <c r="F21" i="2"/>
  <c r="F33" i="2" s="1"/>
  <c r="E21" i="2"/>
  <c r="E33" i="2" s="1"/>
  <c r="D21" i="2"/>
  <c r="D33" i="2" s="1"/>
  <c r="I51" i="2" l="1"/>
  <c r="H51" i="2"/>
  <c r="J51" i="2" s="1"/>
  <c r="K51" i="2" s="1"/>
  <c r="I49" i="2"/>
  <c r="H49" i="2"/>
  <c r="J49" i="2" s="1"/>
  <c r="K49" i="2" s="1"/>
  <c r="I47" i="2"/>
  <c r="H47" i="2"/>
  <c r="J47" i="2" s="1"/>
  <c r="K47" i="2" s="1"/>
  <c r="I53" i="2"/>
  <c r="H53" i="2"/>
  <c r="J53" i="2" s="1"/>
  <c r="K53" i="2" s="1"/>
  <c r="H48" i="2"/>
  <c r="J48" i="2" s="1"/>
  <c r="K48" i="2" s="1"/>
  <c r="H52" i="2"/>
  <c r="J52" i="2" s="1"/>
  <c r="K52" i="2" s="1"/>
  <c r="G33" i="2"/>
  <c r="H33" i="2"/>
  <c r="I33" i="2"/>
  <c r="J33" i="2"/>
  <c r="K33" i="2"/>
  <c r="L33" i="2"/>
  <c r="H46" i="2"/>
  <c r="J46" i="2" s="1"/>
  <c r="K46" i="2" s="1"/>
  <c r="H50" i="2"/>
  <c r="J50" i="2" s="1"/>
  <c r="K50" i="2" s="1"/>
  <c r="H54" i="2"/>
  <c r="J54" i="2" s="1"/>
  <c r="K54" i="2" s="1"/>
  <c r="J34" i="2"/>
  <c r="K34" i="2"/>
  <c r="L34" i="2"/>
</calcChain>
</file>

<file path=xl/sharedStrings.xml><?xml version="1.0" encoding="utf-8"?>
<sst xmlns="http://schemas.openxmlformats.org/spreadsheetml/2006/main" count="160" uniqueCount="58">
  <si>
    <t>CaseIncLoss</t>
  </si>
  <si>
    <t>PaidLoss</t>
  </si>
  <si>
    <t>Inc</t>
  </si>
  <si>
    <t>Pd</t>
  </si>
  <si>
    <t>Lag</t>
  </si>
  <si>
    <t>2_1</t>
  </si>
  <si>
    <t>3_2</t>
  </si>
  <si>
    <t>4_3</t>
  </si>
  <si>
    <t>5_4</t>
  </si>
  <si>
    <t>6_5</t>
  </si>
  <si>
    <t>7_6</t>
  </si>
  <si>
    <t>8_7</t>
  </si>
  <si>
    <t>9_8</t>
  </si>
  <si>
    <t>10_9</t>
  </si>
  <si>
    <t>Line</t>
  </si>
  <si>
    <t>AY</t>
  </si>
  <si>
    <t>Comm Auto</t>
  </si>
  <si>
    <t>Other Liab</t>
  </si>
  <si>
    <t>PP Auto</t>
  </si>
  <si>
    <t>Products Liab</t>
  </si>
  <si>
    <t>Work Comp</t>
  </si>
  <si>
    <t>Link Ratios</t>
  </si>
  <si>
    <t xml:space="preserve">1 : 2 </t>
  </si>
  <si>
    <t xml:space="preserve">2 : 3 </t>
  </si>
  <si>
    <t xml:space="preserve">3 : 4 </t>
  </si>
  <si>
    <t xml:space="preserve">4 : 5 </t>
  </si>
  <si>
    <t xml:space="preserve">5 : 6 </t>
  </si>
  <si>
    <t xml:space="preserve">6 : 7 </t>
  </si>
  <si>
    <t xml:space="preserve">7 : 8 </t>
  </si>
  <si>
    <t xml:space="preserve">8 : 9 </t>
  </si>
  <si>
    <t xml:space="preserve">9 : 10 </t>
  </si>
  <si>
    <t>Averages</t>
  </si>
  <si>
    <t>Strt All</t>
  </si>
  <si>
    <t>Last 5</t>
  </si>
  <si>
    <t>Last 3</t>
  </si>
  <si>
    <t>Wtd All</t>
  </si>
  <si>
    <t>Wtd L5</t>
  </si>
  <si>
    <t>Wtd L3</t>
  </si>
  <si>
    <t>Selected</t>
  </si>
  <si>
    <t>FTU</t>
  </si>
  <si>
    <t>Pct Ult</t>
  </si>
  <si>
    <t>Selections and Ultimates</t>
  </si>
  <si>
    <t>EP</t>
  </si>
  <si>
    <t>Obs Loss</t>
  </si>
  <si>
    <t>Sel FTU</t>
  </si>
  <si>
    <t>Prior LR</t>
  </si>
  <si>
    <t>CC Ult</t>
  </si>
  <si>
    <t>BF Ult</t>
  </si>
  <si>
    <t>Sel Ult</t>
  </si>
  <si>
    <t>Ult LR</t>
  </si>
  <si>
    <t>SF Comm Auto</t>
  </si>
  <si>
    <t>State Farm Mut Grp</t>
  </si>
  <si>
    <t>str 3</t>
  </si>
  <si>
    <t>str 5</t>
  </si>
  <si>
    <t>str 10</t>
  </si>
  <si>
    <t>wtd 3</t>
  </si>
  <si>
    <t>wtd 5</t>
  </si>
  <si>
    <t>wtd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</si>
</sst>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_)"/>
    <numFmt numFmtId="165" formatCode="0.0%"/>
    <numFmt numFmtId="166" formatCode="#,##0_)"/>
    <numFmt numFmtId="167" formatCode="0.0%_)"/>
    <numFmt numFmtId="179" formatCode="#,##0.000000_);\-#,##0.000000_);0.000000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82001E"/>
      <name val="Calibri"/>
      <family val="2"/>
      <scheme val="minor"/>
    </font>
    <font>
      <b/>
      <i/>
      <sz val="11"/>
      <color rgb="FF8200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164" fontId="0" fillId="0" borderId="11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164" fontId="0" fillId="0" borderId="0" xfId="0" applyNumberFormat="1"/>
    <xf numFmtId="0" fontId="19" fillId="0" borderId="0" xfId="0" applyFont="1" applyAlignment="1">
      <alignment horizontal="left"/>
    </xf>
    <xf numFmtId="0" fontId="18" fillId="0" borderId="0" xfId="0" quotePrefix="1" applyFont="1" applyAlignment="1">
      <alignment horizontal="center"/>
    </xf>
    <xf numFmtId="165" fontId="0" fillId="0" borderId="0" xfId="0" applyNumberFormat="1"/>
    <xf numFmtId="0" fontId="18" fillId="0" borderId="13" xfId="0" applyFont="1" applyBorder="1" applyAlignment="1">
      <alignment horizontal="center"/>
    </xf>
    <xf numFmtId="166" fontId="0" fillId="0" borderId="0" xfId="0" applyNumberFormat="1"/>
    <xf numFmtId="167" fontId="0" fillId="0" borderId="0" xfId="0" applyNumberFormat="1"/>
    <xf numFmtId="17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workbookViewId="0">
      <selection activeCell="D28" sqref="D28"/>
    </sheetView>
  </sheetViews>
  <sheetFormatPr defaultRowHeight="14.25" x14ac:dyDescent="0.45"/>
  <sheetData>
    <row r="1" spans="1:40" x14ac:dyDescent="0.4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</row>
    <row r="2" spans="1:40" x14ac:dyDescent="0.45">
      <c r="A2" t="s">
        <v>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V2">
        <v>10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5</v>
      </c>
      <c r="AG2" t="s">
        <v>6</v>
      </c>
      <c r="AH2" t="s">
        <v>7</v>
      </c>
      <c r="AI2" t="s">
        <v>8</v>
      </c>
      <c r="AJ2" t="s">
        <v>9</v>
      </c>
      <c r="AK2" t="s">
        <v>10</v>
      </c>
      <c r="AL2" t="s">
        <v>11</v>
      </c>
      <c r="AM2" t="s">
        <v>12</v>
      </c>
      <c r="AN2" t="s">
        <v>13</v>
      </c>
    </row>
    <row r="3" spans="1:40" x14ac:dyDescent="0.45">
      <c r="A3" t="s">
        <v>14</v>
      </c>
      <c r="B3" t="s">
        <v>15</v>
      </c>
    </row>
    <row r="4" spans="1:40" x14ac:dyDescent="0.45">
      <c r="A4" t="s">
        <v>16</v>
      </c>
      <c r="B4">
        <v>1988</v>
      </c>
      <c r="C4">
        <v>110231</v>
      </c>
      <c r="D4">
        <v>152848</v>
      </c>
      <c r="E4">
        <v>168137</v>
      </c>
      <c r="F4">
        <v>180062</v>
      </c>
      <c r="G4">
        <v>186150</v>
      </c>
      <c r="H4">
        <v>188142</v>
      </c>
      <c r="I4">
        <v>189352</v>
      </c>
      <c r="J4">
        <v>191307</v>
      </c>
      <c r="K4">
        <v>191867</v>
      </c>
      <c r="L4">
        <v>194000</v>
      </c>
      <c r="M4">
        <v>54699</v>
      </c>
      <c r="N4">
        <v>108337</v>
      </c>
      <c r="O4">
        <v>143899</v>
      </c>
      <c r="P4">
        <v>164818</v>
      </c>
      <c r="Q4">
        <v>179538</v>
      </c>
      <c r="R4">
        <v>185391</v>
      </c>
      <c r="S4">
        <v>188023</v>
      </c>
      <c r="T4">
        <v>189759</v>
      </c>
      <c r="U4">
        <v>190520</v>
      </c>
      <c r="V4">
        <v>193499</v>
      </c>
      <c r="W4">
        <v>1.3866153804283701</v>
      </c>
      <c r="X4">
        <v>1.10002747827907</v>
      </c>
      <c r="Y4">
        <v>1.07092430577445</v>
      </c>
      <c r="Z4">
        <v>1.03381057635703</v>
      </c>
      <c r="AA4">
        <v>1.0107010475422999</v>
      </c>
      <c r="AB4">
        <v>1.0064313125192601</v>
      </c>
      <c r="AC4">
        <v>1.01032468629853</v>
      </c>
      <c r="AD4">
        <v>1.0029272321451901</v>
      </c>
      <c r="AE4">
        <v>1.0111170758911101</v>
      </c>
      <c r="AF4">
        <v>1.9806029360683</v>
      </c>
      <c r="AG4">
        <v>1.3282535052659701</v>
      </c>
      <c r="AH4">
        <v>1.1453727961973299</v>
      </c>
      <c r="AI4">
        <v>1.0893106335473</v>
      </c>
      <c r="AJ4">
        <v>1.03260034087491</v>
      </c>
      <c r="AK4">
        <v>1.0141970214303799</v>
      </c>
      <c r="AL4">
        <v>1.00923291299468</v>
      </c>
      <c r="AM4">
        <v>1.00401034997022</v>
      </c>
      <c r="AN4">
        <v>1.0156361536846501</v>
      </c>
    </row>
    <row r="5" spans="1:40" x14ac:dyDescent="0.45">
      <c r="A5" t="s">
        <v>16</v>
      </c>
      <c r="B5">
        <v>1989</v>
      </c>
      <c r="C5">
        <v>121678</v>
      </c>
      <c r="D5">
        <v>158218</v>
      </c>
      <c r="E5">
        <v>176744</v>
      </c>
      <c r="F5">
        <v>188127</v>
      </c>
      <c r="G5">
        <v>192966</v>
      </c>
      <c r="H5">
        <v>196104</v>
      </c>
      <c r="I5">
        <v>199178</v>
      </c>
      <c r="J5">
        <v>199655</v>
      </c>
      <c r="K5">
        <v>200949</v>
      </c>
      <c r="M5">
        <v>60091</v>
      </c>
      <c r="N5">
        <v>119366</v>
      </c>
      <c r="O5">
        <v>151151</v>
      </c>
      <c r="P5">
        <v>174665</v>
      </c>
      <c r="Q5">
        <v>185469</v>
      </c>
      <c r="R5">
        <v>192213</v>
      </c>
      <c r="S5">
        <v>196152</v>
      </c>
      <c r="T5">
        <v>198013</v>
      </c>
      <c r="U5">
        <v>199997</v>
      </c>
      <c r="W5">
        <v>1.3003007938986499</v>
      </c>
      <c r="X5">
        <v>1.1170916077816599</v>
      </c>
      <c r="Y5">
        <v>1.0644038835830301</v>
      </c>
      <c r="Z5">
        <v>1.02572198567988</v>
      </c>
      <c r="AA5">
        <v>1.01626193215385</v>
      </c>
      <c r="AB5">
        <v>1.01567535593358</v>
      </c>
      <c r="AC5">
        <v>1.00239484280392</v>
      </c>
      <c r="AD5">
        <v>1.00648118003556</v>
      </c>
      <c r="AF5">
        <v>1.9864205954302601</v>
      </c>
      <c r="AG5">
        <v>1.2662818558048301</v>
      </c>
      <c r="AH5">
        <v>1.15556628801661</v>
      </c>
      <c r="AI5">
        <v>1.0618555520567901</v>
      </c>
      <c r="AJ5">
        <v>1.0363618717952801</v>
      </c>
      <c r="AK5">
        <v>1.02049289069938</v>
      </c>
      <c r="AL5">
        <v>1.00948754027488</v>
      </c>
      <c r="AM5">
        <v>1.01001954417134</v>
      </c>
    </row>
    <row r="6" spans="1:40" x14ac:dyDescent="0.45">
      <c r="A6" t="s">
        <v>16</v>
      </c>
      <c r="B6">
        <v>1990</v>
      </c>
      <c r="C6">
        <v>123376</v>
      </c>
      <c r="D6">
        <v>175239</v>
      </c>
      <c r="E6">
        <v>201955</v>
      </c>
      <c r="F6">
        <v>214113</v>
      </c>
      <c r="G6">
        <v>219988</v>
      </c>
      <c r="H6">
        <v>223308</v>
      </c>
      <c r="I6">
        <v>225841</v>
      </c>
      <c r="J6">
        <v>226373</v>
      </c>
      <c r="M6">
        <v>65860</v>
      </c>
      <c r="N6">
        <v>130803</v>
      </c>
      <c r="O6">
        <v>172390</v>
      </c>
      <c r="P6">
        <v>197977</v>
      </c>
      <c r="Q6">
        <v>210230</v>
      </c>
      <c r="R6">
        <v>219267</v>
      </c>
      <c r="S6">
        <v>222428</v>
      </c>
      <c r="T6">
        <v>224078</v>
      </c>
      <c r="W6">
        <v>1.42036538710932</v>
      </c>
      <c r="X6">
        <v>1.1524546476526301</v>
      </c>
      <c r="Y6">
        <v>1.0602015300438199</v>
      </c>
      <c r="Z6">
        <v>1.02743878232522</v>
      </c>
      <c r="AA6">
        <v>1.0150917322763</v>
      </c>
      <c r="AB6">
        <v>1.0113430777222401</v>
      </c>
      <c r="AC6">
        <v>1.00235563958714</v>
      </c>
      <c r="AF6">
        <v>1.98607652596416</v>
      </c>
      <c r="AG6">
        <v>1.3179361329633099</v>
      </c>
      <c r="AH6">
        <v>1.1484250826614</v>
      </c>
      <c r="AI6">
        <v>1.0618910277456399</v>
      </c>
      <c r="AJ6">
        <v>1.0429862531513101</v>
      </c>
      <c r="AK6">
        <v>1.01441621402217</v>
      </c>
      <c r="AL6">
        <v>1.0074181308108601</v>
      </c>
    </row>
    <row r="7" spans="1:40" x14ac:dyDescent="0.45">
      <c r="A7" t="s">
        <v>16</v>
      </c>
      <c r="B7">
        <v>1991</v>
      </c>
      <c r="C7">
        <v>117457</v>
      </c>
      <c r="D7">
        <v>162601</v>
      </c>
      <c r="E7">
        <v>183338</v>
      </c>
      <c r="F7">
        <v>198607</v>
      </c>
      <c r="G7">
        <v>203398</v>
      </c>
      <c r="H7">
        <v>205870</v>
      </c>
      <c r="I7">
        <v>206957</v>
      </c>
      <c r="M7">
        <v>61946</v>
      </c>
      <c r="N7">
        <v>121108</v>
      </c>
      <c r="O7">
        <v>158880</v>
      </c>
      <c r="P7">
        <v>182689</v>
      </c>
      <c r="Q7">
        <v>195247</v>
      </c>
      <c r="R7">
        <v>201854</v>
      </c>
      <c r="S7">
        <v>204911</v>
      </c>
      <c r="W7">
        <v>1.38434490920081</v>
      </c>
      <c r="X7">
        <v>1.1275330410022</v>
      </c>
      <c r="Y7">
        <v>1.08328333460602</v>
      </c>
      <c r="Z7">
        <v>1.0241230168120901</v>
      </c>
      <c r="AA7">
        <v>1.01215351183394</v>
      </c>
      <c r="AB7">
        <v>1.00528003108757</v>
      </c>
      <c r="AF7">
        <v>1.95505763083976</v>
      </c>
      <c r="AG7">
        <v>1.31188691085642</v>
      </c>
      <c r="AH7">
        <v>1.14985523665659</v>
      </c>
      <c r="AI7">
        <v>1.06873977086743</v>
      </c>
      <c r="AJ7">
        <v>1.0338391883101901</v>
      </c>
      <c r="AK7">
        <v>1.0151446094702099</v>
      </c>
    </row>
    <row r="8" spans="1:40" x14ac:dyDescent="0.45">
      <c r="A8" t="s">
        <v>16</v>
      </c>
      <c r="B8">
        <v>1992</v>
      </c>
      <c r="C8">
        <v>124611</v>
      </c>
      <c r="D8">
        <v>166788</v>
      </c>
      <c r="E8">
        <v>189771</v>
      </c>
      <c r="F8">
        <v>201033</v>
      </c>
      <c r="G8">
        <v>206826</v>
      </c>
      <c r="H8">
        <v>212361</v>
      </c>
      <c r="M8">
        <v>65043</v>
      </c>
      <c r="N8">
        <v>128550</v>
      </c>
      <c r="O8">
        <v>164433</v>
      </c>
      <c r="P8">
        <v>187508</v>
      </c>
      <c r="Q8">
        <v>199823</v>
      </c>
      <c r="R8">
        <v>208008</v>
      </c>
      <c r="W8">
        <v>1.33846931651298</v>
      </c>
      <c r="X8">
        <v>1.1377976832865599</v>
      </c>
      <c r="Y8">
        <v>1.0593452108067001</v>
      </c>
      <c r="Z8">
        <v>1.0288161645103</v>
      </c>
      <c r="AA8">
        <v>1.0267616257143599</v>
      </c>
      <c r="AF8">
        <v>1.9763848530971799</v>
      </c>
      <c r="AG8">
        <v>1.2791365227537901</v>
      </c>
      <c r="AH8">
        <v>1.14033071220497</v>
      </c>
      <c r="AI8">
        <v>1.0656771977728901</v>
      </c>
      <c r="AJ8">
        <v>1.04096125070687</v>
      </c>
    </row>
    <row r="9" spans="1:40" x14ac:dyDescent="0.45">
      <c r="A9" t="s">
        <v>16</v>
      </c>
      <c r="B9">
        <v>1993</v>
      </c>
      <c r="C9">
        <v>137902</v>
      </c>
      <c r="D9">
        <v>185952</v>
      </c>
      <c r="E9">
        <v>209357</v>
      </c>
      <c r="F9">
        <v>220428</v>
      </c>
      <c r="G9">
        <v>226541</v>
      </c>
      <c r="M9">
        <v>72295</v>
      </c>
      <c r="N9">
        <v>144579</v>
      </c>
      <c r="O9">
        <v>185446</v>
      </c>
      <c r="P9">
        <v>208388</v>
      </c>
      <c r="Q9">
        <v>219345</v>
      </c>
      <c r="W9">
        <v>1.3484358457455199</v>
      </c>
      <c r="X9">
        <v>1.12586581483393</v>
      </c>
      <c r="Y9">
        <v>1.05288096409482</v>
      </c>
      <c r="Z9">
        <v>1.0277324114903701</v>
      </c>
      <c r="AF9">
        <v>1.99984784563247</v>
      </c>
      <c r="AG9">
        <v>1.28266207402181</v>
      </c>
      <c r="AH9">
        <v>1.1237125632259499</v>
      </c>
      <c r="AI9">
        <v>1.05257980305967</v>
      </c>
    </row>
    <row r="10" spans="1:40" x14ac:dyDescent="0.45">
      <c r="A10" t="s">
        <v>16</v>
      </c>
      <c r="B10">
        <v>1994</v>
      </c>
      <c r="C10">
        <v>150582</v>
      </c>
      <c r="D10">
        <v>194528</v>
      </c>
      <c r="E10">
        <v>216205</v>
      </c>
      <c r="F10">
        <v>231077</v>
      </c>
      <c r="M10">
        <v>81988</v>
      </c>
      <c r="N10">
        <v>151197</v>
      </c>
      <c r="O10">
        <v>189630</v>
      </c>
      <c r="P10">
        <v>212446</v>
      </c>
      <c r="W10">
        <v>1.291840990291</v>
      </c>
      <c r="X10">
        <v>1.1114338295772299</v>
      </c>
      <c r="Y10">
        <v>1.06878656830323</v>
      </c>
      <c r="AF10">
        <v>1.84413572717958</v>
      </c>
      <c r="AG10">
        <v>1.25419155141967</v>
      </c>
      <c r="AH10">
        <v>1.1203185150029</v>
      </c>
    </row>
    <row r="11" spans="1:40" x14ac:dyDescent="0.45">
      <c r="A11" t="s">
        <v>16</v>
      </c>
      <c r="B11">
        <v>1995</v>
      </c>
      <c r="C11">
        <v>150511</v>
      </c>
      <c r="D11">
        <v>194730</v>
      </c>
      <c r="E11">
        <v>215037</v>
      </c>
      <c r="M11">
        <v>83207</v>
      </c>
      <c r="N11">
        <v>152470</v>
      </c>
      <c r="O11">
        <v>190974</v>
      </c>
      <c r="W11">
        <v>1.2937924802838301</v>
      </c>
      <c r="X11">
        <v>1.10428285318132</v>
      </c>
      <c r="AF11">
        <v>1.8324179456055301</v>
      </c>
      <c r="AG11">
        <v>1.25253492490325</v>
      </c>
    </row>
    <row r="12" spans="1:40" x14ac:dyDescent="0.45">
      <c r="A12" t="s">
        <v>16</v>
      </c>
      <c r="B12">
        <v>1996</v>
      </c>
      <c r="C12">
        <v>142301</v>
      </c>
      <c r="D12">
        <v>184283</v>
      </c>
      <c r="M12">
        <v>79699</v>
      </c>
      <c r="N12">
        <v>143590</v>
      </c>
      <c r="W12">
        <v>1.2950225226807901</v>
      </c>
      <c r="AF12">
        <v>1.8016537221295099</v>
      </c>
    </row>
    <row r="13" spans="1:40" x14ac:dyDescent="0.45">
      <c r="A13" t="s">
        <v>16</v>
      </c>
      <c r="B13">
        <v>1997</v>
      </c>
      <c r="C13">
        <v>143970</v>
      </c>
      <c r="M13">
        <v>75827</v>
      </c>
    </row>
    <row r="14" spans="1:40" x14ac:dyDescent="0.45">
      <c r="A14" t="s">
        <v>17</v>
      </c>
      <c r="B14">
        <v>1988</v>
      </c>
      <c r="C14">
        <v>22417</v>
      </c>
      <c r="D14">
        <v>58806</v>
      </c>
      <c r="E14">
        <v>77536</v>
      </c>
      <c r="F14">
        <v>103003</v>
      </c>
      <c r="G14">
        <v>112976</v>
      </c>
      <c r="H14">
        <v>120070</v>
      </c>
      <c r="I14">
        <v>124641</v>
      </c>
      <c r="J14">
        <v>126954</v>
      </c>
      <c r="K14">
        <v>127444</v>
      </c>
      <c r="L14">
        <v>128036</v>
      </c>
      <c r="M14">
        <v>3962</v>
      </c>
      <c r="N14">
        <v>26287</v>
      </c>
      <c r="O14">
        <v>53000</v>
      </c>
      <c r="P14">
        <v>92637</v>
      </c>
      <c r="Q14">
        <v>106336</v>
      </c>
      <c r="R14">
        <v>116677</v>
      </c>
      <c r="S14">
        <v>120616</v>
      </c>
      <c r="T14">
        <v>123777</v>
      </c>
      <c r="U14">
        <v>125856</v>
      </c>
      <c r="V14">
        <v>127920</v>
      </c>
      <c r="W14">
        <v>2.6232769772940099</v>
      </c>
      <c r="X14">
        <v>1.31850491446451</v>
      </c>
      <c r="Y14">
        <v>1.3284538794882299</v>
      </c>
      <c r="Z14">
        <v>1.09682242264788</v>
      </c>
      <c r="AA14">
        <v>1.0627920974366201</v>
      </c>
      <c r="AB14">
        <v>1.0380694594819599</v>
      </c>
      <c r="AC14">
        <v>1.0185572965556999</v>
      </c>
      <c r="AD14">
        <v>1.00385966570568</v>
      </c>
      <c r="AE14">
        <v>1.00464517748972</v>
      </c>
      <c r="AF14">
        <v>6.6347804139323499</v>
      </c>
      <c r="AG14">
        <v>2.0162057290675999</v>
      </c>
      <c r="AH14">
        <v>1.7478679245283</v>
      </c>
      <c r="AI14">
        <v>1.14787827757807</v>
      </c>
      <c r="AJ14">
        <v>1.09724834486909</v>
      </c>
      <c r="AK14">
        <v>1.03375986698321</v>
      </c>
      <c r="AL14">
        <v>1.0262071366982799</v>
      </c>
      <c r="AM14">
        <v>1.01679633534501</v>
      </c>
      <c r="AN14">
        <v>1.0163996948893901</v>
      </c>
    </row>
    <row r="15" spans="1:40" x14ac:dyDescent="0.45">
      <c r="A15" t="s">
        <v>17</v>
      </c>
      <c r="B15">
        <v>1989</v>
      </c>
      <c r="C15">
        <v>24740</v>
      </c>
      <c r="D15">
        <v>55381</v>
      </c>
      <c r="E15">
        <v>76543</v>
      </c>
      <c r="F15">
        <v>97608</v>
      </c>
      <c r="G15">
        <v>113777</v>
      </c>
      <c r="H15">
        <v>124341</v>
      </c>
      <c r="I15">
        <v>126171</v>
      </c>
      <c r="J15">
        <v>128952</v>
      </c>
      <c r="K15">
        <v>132618</v>
      </c>
      <c r="M15">
        <v>6066</v>
      </c>
      <c r="N15">
        <v>28297</v>
      </c>
      <c r="O15">
        <v>60135</v>
      </c>
      <c r="P15">
        <v>84025</v>
      </c>
      <c r="Q15">
        <v>103086</v>
      </c>
      <c r="R15">
        <v>117532</v>
      </c>
      <c r="S15">
        <v>122380</v>
      </c>
      <c r="T15">
        <v>126114</v>
      </c>
      <c r="U15">
        <v>131199</v>
      </c>
      <c r="W15">
        <v>2.2385206143896501</v>
      </c>
      <c r="X15">
        <v>1.3821166103898399</v>
      </c>
      <c r="Y15">
        <v>1.2752047868518299</v>
      </c>
      <c r="Z15">
        <v>1.16565240554052</v>
      </c>
      <c r="AA15">
        <v>1.09284829095511</v>
      </c>
      <c r="AB15">
        <v>1.01471759114049</v>
      </c>
      <c r="AC15">
        <v>1.02204151508666</v>
      </c>
      <c r="AD15">
        <v>1.02842918295179</v>
      </c>
      <c r="AF15">
        <v>4.6648532805802798</v>
      </c>
      <c r="AG15">
        <v>2.1251369403116902</v>
      </c>
      <c r="AH15">
        <v>1.3972728028602299</v>
      </c>
      <c r="AI15">
        <v>1.22684915203808</v>
      </c>
      <c r="AJ15">
        <v>1.14013542091069</v>
      </c>
      <c r="AK15">
        <v>1.0412483408773701</v>
      </c>
      <c r="AL15">
        <v>1.0305115214904299</v>
      </c>
      <c r="AM15">
        <v>1.0403206622579499</v>
      </c>
    </row>
    <row r="16" spans="1:40" x14ac:dyDescent="0.45">
      <c r="A16" t="s">
        <v>17</v>
      </c>
      <c r="B16">
        <v>1990</v>
      </c>
      <c r="C16">
        <v>19432</v>
      </c>
      <c r="D16">
        <v>63891</v>
      </c>
      <c r="E16">
        <v>94243</v>
      </c>
      <c r="F16">
        <v>119678</v>
      </c>
      <c r="G16">
        <v>124938</v>
      </c>
      <c r="H16">
        <v>129990</v>
      </c>
      <c r="I16">
        <v>133964</v>
      </c>
      <c r="J16">
        <v>133949</v>
      </c>
      <c r="M16">
        <v>3751</v>
      </c>
      <c r="N16">
        <v>31503</v>
      </c>
      <c r="O16">
        <v>68116</v>
      </c>
      <c r="P16">
        <v>100424</v>
      </c>
      <c r="Q16">
        <v>112788</v>
      </c>
      <c r="R16">
        <v>123077</v>
      </c>
      <c r="S16">
        <v>129081</v>
      </c>
      <c r="T16">
        <v>132513</v>
      </c>
      <c r="W16">
        <v>3.2879271305063802</v>
      </c>
      <c r="X16">
        <v>1.4750590850041401</v>
      </c>
      <c r="Y16">
        <v>1.2698874186942199</v>
      </c>
      <c r="Z16">
        <v>1.04395126923912</v>
      </c>
      <c r="AA16">
        <v>1.0404360562839099</v>
      </c>
      <c r="AB16">
        <v>1.0305715824294099</v>
      </c>
      <c r="AC16">
        <v>0.99988802961989698</v>
      </c>
      <c r="AF16">
        <v>8.3985603838976193</v>
      </c>
      <c r="AG16">
        <v>2.16220677395803</v>
      </c>
      <c r="AH16">
        <v>1.47430853250337</v>
      </c>
      <c r="AI16">
        <v>1.12311797976579</v>
      </c>
      <c r="AJ16">
        <v>1.0912242437138699</v>
      </c>
      <c r="AK16">
        <v>1.04878246951095</v>
      </c>
      <c r="AL16">
        <v>1.02658795639947</v>
      </c>
    </row>
    <row r="17" spans="1:40" x14ac:dyDescent="0.45">
      <c r="A17" t="s">
        <v>17</v>
      </c>
      <c r="B17">
        <v>1991</v>
      </c>
      <c r="C17">
        <v>25821</v>
      </c>
      <c r="D17">
        <v>84453</v>
      </c>
      <c r="E17">
        <v>136275</v>
      </c>
      <c r="F17">
        <v>159204</v>
      </c>
      <c r="G17">
        <v>169820</v>
      </c>
      <c r="H17">
        <v>172446</v>
      </c>
      <c r="I17">
        <v>181744</v>
      </c>
      <c r="M17">
        <v>3336</v>
      </c>
      <c r="N17">
        <v>46188</v>
      </c>
      <c r="O17">
        <v>95800</v>
      </c>
      <c r="P17">
        <v>135163</v>
      </c>
      <c r="Q17">
        <v>153146</v>
      </c>
      <c r="R17">
        <v>165430</v>
      </c>
      <c r="S17">
        <v>178462</v>
      </c>
      <c r="W17">
        <v>3.2707098873010301</v>
      </c>
      <c r="X17">
        <v>1.6136194096124401</v>
      </c>
      <c r="Y17">
        <v>1.16825536598789</v>
      </c>
      <c r="Z17">
        <v>1.06668174166478</v>
      </c>
      <c r="AA17">
        <v>1.0154634318690301</v>
      </c>
      <c r="AB17">
        <v>1.05391832805631</v>
      </c>
      <c r="AF17">
        <v>13.8453237410071</v>
      </c>
      <c r="AG17">
        <v>2.07413180912791</v>
      </c>
      <c r="AH17">
        <v>1.4108872651356901</v>
      </c>
      <c r="AI17">
        <v>1.1330467657569001</v>
      </c>
      <c r="AJ17">
        <v>1.08021104044506</v>
      </c>
      <c r="AK17">
        <v>1.07877652179169</v>
      </c>
    </row>
    <row r="18" spans="1:40" x14ac:dyDescent="0.45">
      <c r="A18" t="s">
        <v>17</v>
      </c>
      <c r="B18">
        <v>1992</v>
      </c>
      <c r="C18">
        <v>38377</v>
      </c>
      <c r="D18">
        <v>98045</v>
      </c>
      <c r="E18">
        <v>138205</v>
      </c>
      <c r="F18">
        <v>154554</v>
      </c>
      <c r="G18">
        <v>171701</v>
      </c>
      <c r="H18">
        <v>177467</v>
      </c>
      <c r="M18">
        <v>6647</v>
      </c>
      <c r="N18">
        <v>49319</v>
      </c>
      <c r="O18">
        <v>94860</v>
      </c>
      <c r="P18">
        <v>129306</v>
      </c>
      <c r="Q18">
        <v>148235</v>
      </c>
      <c r="R18">
        <v>165476</v>
      </c>
      <c r="W18">
        <v>2.55478541834953</v>
      </c>
      <c r="X18">
        <v>1.4096078331378401</v>
      </c>
      <c r="Y18">
        <v>1.1182952859882</v>
      </c>
      <c r="Z18">
        <v>1.1109450418623901</v>
      </c>
      <c r="AA18">
        <v>1.03358163318792</v>
      </c>
      <c r="AF18">
        <v>7.4197382277719202</v>
      </c>
      <c r="AG18">
        <v>1.9233966625438399</v>
      </c>
      <c r="AH18">
        <v>1.3631246046805801</v>
      </c>
      <c r="AI18">
        <v>1.1463891853432899</v>
      </c>
      <c r="AJ18">
        <v>1.11630856410429</v>
      </c>
    </row>
    <row r="19" spans="1:40" x14ac:dyDescent="0.45">
      <c r="A19" t="s">
        <v>17</v>
      </c>
      <c r="B19">
        <v>1993</v>
      </c>
      <c r="C19">
        <v>53001</v>
      </c>
      <c r="D19">
        <v>150478</v>
      </c>
      <c r="E19">
        <v>196273</v>
      </c>
      <c r="F19">
        <v>224523</v>
      </c>
      <c r="G19">
        <v>232681</v>
      </c>
      <c r="M19">
        <v>8056</v>
      </c>
      <c r="N19">
        <v>81087</v>
      </c>
      <c r="O19">
        <v>147732</v>
      </c>
      <c r="P19">
        <v>193275</v>
      </c>
      <c r="Q19">
        <v>217199</v>
      </c>
      <c r="W19">
        <v>2.83915397822682</v>
      </c>
      <c r="X19">
        <v>1.30433020109251</v>
      </c>
      <c r="Y19">
        <v>1.1439321761016501</v>
      </c>
      <c r="Z19">
        <v>1.03633480756982</v>
      </c>
      <c r="AF19">
        <v>10.0654170804369</v>
      </c>
      <c r="AG19">
        <v>1.8218950016648701</v>
      </c>
      <c r="AH19">
        <v>1.3082812119242899</v>
      </c>
      <c r="AI19">
        <v>1.1237821756564399</v>
      </c>
    </row>
    <row r="20" spans="1:40" x14ac:dyDescent="0.45">
      <c r="A20" t="s">
        <v>17</v>
      </c>
      <c r="B20">
        <v>1994</v>
      </c>
      <c r="C20">
        <v>50848</v>
      </c>
      <c r="D20">
        <v>127767</v>
      </c>
      <c r="E20">
        <v>187297</v>
      </c>
      <c r="F20">
        <v>233255</v>
      </c>
      <c r="M20">
        <v>9720</v>
      </c>
      <c r="N20">
        <v>65339</v>
      </c>
      <c r="O20">
        <v>130303</v>
      </c>
      <c r="P20">
        <v>186750</v>
      </c>
      <c r="W20">
        <v>2.5127241976085499</v>
      </c>
      <c r="X20">
        <v>1.46592625638858</v>
      </c>
      <c r="Y20">
        <v>1.2453749926587101</v>
      </c>
      <c r="AF20">
        <v>6.7221193415637801</v>
      </c>
      <c r="AG20">
        <v>1.99426070187789</v>
      </c>
      <c r="AH20">
        <v>1.43319800772046</v>
      </c>
    </row>
    <row r="21" spans="1:40" x14ac:dyDescent="0.45">
      <c r="A21" t="s">
        <v>17</v>
      </c>
      <c r="B21">
        <v>1995</v>
      </c>
      <c r="C21">
        <v>59140</v>
      </c>
      <c r="D21">
        <v>149648</v>
      </c>
      <c r="E21">
        <v>215701</v>
      </c>
      <c r="M21">
        <v>7171</v>
      </c>
      <c r="N21">
        <v>82822</v>
      </c>
      <c r="O21">
        <v>160302</v>
      </c>
      <c r="W21">
        <v>2.5304024349002301</v>
      </c>
      <c r="X21">
        <v>1.4413891264834799</v>
      </c>
      <c r="AF21">
        <v>11.5495746757774</v>
      </c>
      <c r="AG21">
        <v>1.93550022940764</v>
      </c>
    </row>
    <row r="22" spans="1:40" x14ac:dyDescent="0.45">
      <c r="A22" t="s">
        <v>17</v>
      </c>
      <c r="B22">
        <v>1996</v>
      </c>
      <c r="C22">
        <v>71637</v>
      </c>
      <c r="D22">
        <v>159561</v>
      </c>
      <c r="M22">
        <v>16696</v>
      </c>
      <c r="N22">
        <v>88800</v>
      </c>
      <c r="W22">
        <v>2.22735457933749</v>
      </c>
      <c r="AF22">
        <v>5.31863919501677</v>
      </c>
    </row>
    <row r="23" spans="1:40" x14ac:dyDescent="0.45">
      <c r="A23" t="s">
        <v>17</v>
      </c>
      <c r="B23">
        <v>1997</v>
      </c>
      <c r="C23">
        <v>82937</v>
      </c>
      <c r="M23">
        <v>21098</v>
      </c>
    </row>
    <row r="24" spans="1:40" x14ac:dyDescent="0.45">
      <c r="A24" t="s">
        <v>18</v>
      </c>
      <c r="B24">
        <v>1988</v>
      </c>
      <c r="C24">
        <v>4763096</v>
      </c>
      <c r="D24">
        <v>6055919</v>
      </c>
      <c r="E24">
        <v>6351549</v>
      </c>
      <c r="F24">
        <v>6598687</v>
      </c>
      <c r="G24">
        <v>6708849</v>
      </c>
      <c r="H24">
        <v>6773053</v>
      </c>
      <c r="I24">
        <v>6800607</v>
      </c>
      <c r="J24">
        <v>6813405</v>
      </c>
      <c r="K24">
        <v>6820597</v>
      </c>
      <c r="L24">
        <v>6821730</v>
      </c>
      <c r="M24">
        <v>2439272</v>
      </c>
      <c r="N24">
        <v>4722902</v>
      </c>
      <c r="O24">
        <v>5705646</v>
      </c>
      <c r="P24">
        <v>6238289</v>
      </c>
      <c r="Q24">
        <v>6519491</v>
      </c>
      <c r="R24">
        <v>6677426</v>
      </c>
      <c r="S24">
        <v>6750431</v>
      </c>
      <c r="T24">
        <v>6787444</v>
      </c>
      <c r="U24">
        <v>6808809</v>
      </c>
      <c r="V24">
        <v>6815646</v>
      </c>
      <c r="W24">
        <v>1.2714249303394201</v>
      </c>
      <c r="X24">
        <v>1.0488167031296101</v>
      </c>
      <c r="Y24">
        <v>1.03890987851939</v>
      </c>
      <c r="Z24">
        <v>1.01669453332155</v>
      </c>
      <c r="AA24">
        <v>1.00957004696334</v>
      </c>
      <c r="AB24">
        <v>1.0040681801840301</v>
      </c>
      <c r="AC24">
        <v>1.0018818908370899</v>
      </c>
      <c r="AD24">
        <v>1.0010555661963401</v>
      </c>
      <c r="AE24">
        <v>1.00016611449115</v>
      </c>
      <c r="AF24">
        <v>1.9361932576604799</v>
      </c>
      <c r="AG24">
        <v>1.20808054031186</v>
      </c>
      <c r="AH24">
        <v>1.0933536710829901</v>
      </c>
      <c r="AI24">
        <v>1.0450767830730501</v>
      </c>
      <c r="AJ24">
        <v>1.02422505069797</v>
      </c>
      <c r="AK24">
        <v>1.0109331050617401</v>
      </c>
      <c r="AL24">
        <v>1.0054830573040401</v>
      </c>
      <c r="AM24">
        <v>1.00314772394438</v>
      </c>
      <c r="AN24">
        <v>1.0010041403716801</v>
      </c>
    </row>
    <row r="25" spans="1:40" x14ac:dyDescent="0.45">
      <c r="A25" t="s">
        <v>18</v>
      </c>
      <c r="B25">
        <v>1989</v>
      </c>
      <c r="C25">
        <v>5452232</v>
      </c>
      <c r="D25">
        <v>6646499</v>
      </c>
      <c r="E25">
        <v>7218022</v>
      </c>
      <c r="F25">
        <v>7484239</v>
      </c>
      <c r="G25">
        <v>7606752</v>
      </c>
      <c r="H25">
        <v>7669656</v>
      </c>
      <c r="I25">
        <v>7702824</v>
      </c>
      <c r="J25">
        <v>7717766</v>
      </c>
      <c r="K25">
        <v>7726206</v>
      </c>
      <c r="M25">
        <v>2828267</v>
      </c>
      <c r="N25">
        <v>5368026</v>
      </c>
      <c r="O25">
        <v>6494597</v>
      </c>
      <c r="P25">
        <v>7096377</v>
      </c>
      <c r="Q25">
        <v>7417869</v>
      </c>
      <c r="R25">
        <v>7575814</v>
      </c>
      <c r="S25">
        <v>7655217</v>
      </c>
      <c r="T25">
        <v>7693240</v>
      </c>
      <c r="U25">
        <v>7712077</v>
      </c>
      <c r="W25">
        <v>1.2190418529512299</v>
      </c>
      <c r="X25">
        <v>1.0859885783477801</v>
      </c>
      <c r="Y25">
        <v>1.03688226497508</v>
      </c>
      <c r="Z25">
        <v>1.0163694665549801</v>
      </c>
      <c r="AA25">
        <v>1.0082694953115301</v>
      </c>
      <c r="AB25">
        <v>1.0043245746614899</v>
      </c>
      <c r="AC25">
        <v>1.00193980804961</v>
      </c>
      <c r="AD25">
        <v>1.0010935807071599</v>
      </c>
      <c r="AF25">
        <v>1.89799124340099</v>
      </c>
      <c r="AG25">
        <v>1.2098669045194601</v>
      </c>
      <c r="AH25">
        <v>1.0926585591069</v>
      </c>
      <c r="AI25">
        <v>1.0453036810192</v>
      </c>
      <c r="AJ25">
        <v>1.0212925032782301</v>
      </c>
      <c r="AK25">
        <v>1.01048111793663</v>
      </c>
      <c r="AL25">
        <v>1.0049669395394001</v>
      </c>
      <c r="AM25">
        <v>1.0024485132401899</v>
      </c>
    </row>
    <row r="26" spans="1:40" x14ac:dyDescent="0.45">
      <c r="A26" t="s">
        <v>18</v>
      </c>
      <c r="B26">
        <v>1990</v>
      </c>
      <c r="C26">
        <v>5753659</v>
      </c>
      <c r="D26">
        <v>7264555</v>
      </c>
      <c r="E26">
        <v>7878421</v>
      </c>
      <c r="F26">
        <v>8156023</v>
      </c>
      <c r="G26">
        <v>8285605</v>
      </c>
      <c r="H26">
        <v>8347624</v>
      </c>
      <c r="I26">
        <v>8373442</v>
      </c>
      <c r="J26">
        <v>8390029</v>
      </c>
      <c r="M26">
        <v>3186948</v>
      </c>
      <c r="N26">
        <v>5913490</v>
      </c>
      <c r="O26">
        <v>7140613</v>
      </c>
      <c r="P26">
        <v>7774615</v>
      </c>
      <c r="Q26">
        <v>8096374</v>
      </c>
      <c r="R26">
        <v>8251086</v>
      </c>
      <c r="S26">
        <v>8325184</v>
      </c>
      <c r="T26">
        <v>8364955</v>
      </c>
      <c r="W26">
        <v>1.26259741844276</v>
      </c>
      <c r="X26">
        <v>1.0845015283110899</v>
      </c>
      <c r="Y26">
        <v>1.0352357407658199</v>
      </c>
      <c r="Z26">
        <v>1.0158878904583699</v>
      </c>
      <c r="AA26">
        <v>1.0074851504506901</v>
      </c>
      <c r="AB26">
        <v>1.00309285612289</v>
      </c>
      <c r="AC26">
        <v>1.00198090582104</v>
      </c>
      <c r="AF26">
        <v>1.8555338838286599</v>
      </c>
      <c r="AG26">
        <v>1.20751248416755</v>
      </c>
      <c r="AH26">
        <v>1.0887881754689599</v>
      </c>
      <c r="AI26">
        <v>1.04138584354337</v>
      </c>
      <c r="AJ26">
        <v>1.0191088010509299</v>
      </c>
      <c r="AK26">
        <v>1.0089803936112101</v>
      </c>
      <c r="AL26">
        <v>1.00477719171131</v>
      </c>
    </row>
    <row r="27" spans="1:40" x14ac:dyDescent="0.45">
      <c r="A27" t="s">
        <v>18</v>
      </c>
      <c r="B27">
        <v>1991</v>
      </c>
      <c r="C27">
        <v>5776672</v>
      </c>
      <c r="D27">
        <v>7214690</v>
      </c>
      <c r="E27">
        <v>7784418</v>
      </c>
      <c r="F27">
        <v>8071744</v>
      </c>
      <c r="G27">
        <v>8179362</v>
      </c>
      <c r="H27">
        <v>8234074</v>
      </c>
      <c r="I27">
        <v>8267402</v>
      </c>
      <c r="M27">
        <v>3192619</v>
      </c>
      <c r="N27">
        <v>5878000</v>
      </c>
      <c r="O27">
        <v>7075254</v>
      </c>
      <c r="P27">
        <v>7698459</v>
      </c>
      <c r="Q27">
        <v>7996404</v>
      </c>
      <c r="R27">
        <v>8140065</v>
      </c>
      <c r="S27">
        <v>8215810</v>
      </c>
      <c r="W27">
        <v>1.24893537316988</v>
      </c>
      <c r="X27">
        <v>1.0789677726970901</v>
      </c>
      <c r="Y27">
        <v>1.0369104022933999</v>
      </c>
      <c r="Z27">
        <v>1.01333268250331</v>
      </c>
      <c r="AA27">
        <v>1.0066890302691001</v>
      </c>
      <c r="AB27">
        <v>1.00404757110514</v>
      </c>
      <c r="AF27">
        <v>1.8411216621839299</v>
      </c>
      <c r="AG27">
        <v>1.2036839060905</v>
      </c>
      <c r="AH27">
        <v>1.0880823501177399</v>
      </c>
      <c r="AI27">
        <v>1.03870190125062</v>
      </c>
      <c r="AJ27">
        <v>1.0179657005824101</v>
      </c>
      <c r="AK27">
        <v>1.0093052082507901</v>
      </c>
    </row>
    <row r="28" spans="1:40" x14ac:dyDescent="0.45">
      <c r="A28" t="s">
        <v>18</v>
      </c>
      <c r="B28">
        <v>1992</v>
      </c>
      <c r="C28">
        <v>6454048</v>
      </c>
      <c r="D28">
        <v>7904110</v>
      </c>
      <c r="E28">
        <v>8510936</v>
      </c>
      <c r="F28">
        <v>8788254</v>
      </c>
      <c r="G28">
        <v>8907433</v>
      </c>
      <c r="H28">
        <v>8974166</v>
      </c>
      <c r="M28">
        <v>3561950</v>
      </c>
      <c r="N28">
        <v>6474291</v>
      </c>
      <c r="O28">
        <v>7763969</v>
      </c>
      <c r="P28">
        <v>8404713</v>
      </c>
      <c r="Q28">
        <v>8716926</v>
      </c>
      <c r="R28">
        <v>8876813</v>
      </c>
      <c r="W28">
        <v>1.22467480874018</v>
      </c>
      <c r="X28">
        <v>1.07677347607763</v>
      </c>
      <c r="Y28">
        <v>1.0325837252212899</v>
      </c>
      <c r="Z28">
        <v>1.0135611692606901</v>
      </c>
      <c r="AA28">
        <v>1.00749183294446</v>
      </c>
      <c r="AF28">
        <v>1.8176254579654401</v>
      </c>
      <c r="AG28">
        <v>1.19919988150053</v>
      </c>
      <c r="AH28">
        <v>1.0825278926281099</v>
      </c>
      <c r="AI28">
        <v>1.03714737195666</v>
      </c>
      <c r="AJ28">
        <v>1.01834213115953</v>
      </c>
    </row>
    <row r="29" spans="1:40" x14ac:dyDescent="0.45">
      <c r="A29" t="s">
        <v>18</v>
      </c>
      <c r="B29">
        <v>1993</v>
      </c>
      <c r="C29">
        <v>6978642</v>
      </c>
      <c r="D29">
        <v>8493687</v>
      </c>
      <c r="E29">
        <v>9106532</v>
      </c>
      <c r="F29">
        <v>9395045</v>
      </c>
      <c r="G29">
        <v>9533538</v>
      </c>
      <c r="M29">
        <v>3895076</v>
      </c>
      <c r="N29">
        <v>7024867</v>
      </c>
      <c r="O29">
        <v>8343417</v>
      </c>
      <c r="P29">
        <v>9003120</v>
      </c>
      <c r="Q29">
        <v>9337099</v>
      </c>
      <c r="W29">
        <v>1.21709739516656</v>
      </c>
      <c r="X29">
        <v>1.0721530002224</v>
      </c>
      <c r="Y29">
        <v>1.0316819838770599</v>
      </c>
      <c r="Z29">
        <v>1.01474106829717</v>
      </c>
      <c r="AF29">
        <v>1.8035250146595301</v>
      </c>
      <c r="AG29">
        <v>1.1876975037392099</v>
      </c>
      <c r="AH29">
        <v>1.0790686837299299</v>
      </c>
      <c r="AI29">
        <v>1.03709591785958</v>
      </c>
    </row>
    <row r="30" spans="1:40" x14ac:dyDescent="0.45">
      <c r="A30" t="s">
        <v>18</v>
      </c>
      <c r="B30">
        <v>1994</v>
      </c>
      <c r="C30">
        <v>7637488</v>
      </c>
      <c r="D30">
        <v>9136949</v>
      </c>
      <c r="E30">
        <v>9732662</v>
      </c>
      <c r="F30">
        <v>10058423</v>
      </c>
      <c r="M30">
        <v>4323103</v>
      </c>
      <c r="N30">
        <v>7590944</v>
      </c>
      <c r="O30">
        <v>8924062</v>
      </c>
      <c r="P30">
        <v>9640098</v>
      </c>
      <c r="W30">
        <v>1.19632908097531</v>
      </c>
      <c r="X30">
        <v>1.0651982406818701</v>
      </c>
      <c r="Y30">
        <v>1.0334709044657999</v>
      </c>
      <c r="AF30">
        <v>1.7559017215180801</v>
      </c>
      <c r="AG30">
        <v>1.17561952768983</v>
      </c>
      <c r="AH30">
        <v>1.0802365559539999</v>
      </c>
    </row>
    <row r="31" spans="1:40" x14ac:dyDescent="0.45">
      <c r="A31" t="s">
        <v>18</v>
      </c>
      <c r="B31">
        <v>1995</v>
      </c>
      <c r="C31">
        <v>7862480</v>
      </c>
      <c r="D31">
        <v>9159345</v>
      </c>
      <c r="E31">
        <v>9808651</v>
      </c>
      <c r="M31">
        <v>4491070</v>
      </c>
      <c r="N31">
        <v>7664190</v>
      </c>
      <c r="O31">
        <v>9006113</v>
      </c>
      <c r="W31">
        <v>1.16494350383085</v>
      </c>
      <c r="X31">
        <v>1.07089000359741</v>
      </c>
      <c r="AF31">
        <v>1.7065398668914</v>
      </c>
      <c r="AG31">
        <v>1.17508999646407</v>
      </c>
    </row>
    <row r="32" spans="1:40" x14ac:dyDescent="0.45">
      <c r="A32" t="s">
        <v>18</v>
      </c>
      <c r="B32">
        <v>1996</v>
      </c>
      <c r="C32">
        <v>7733548</v>
      </c>
      <c r="D32">
        <v>8965196</v>
      </c>
      <c r="M32">
        <v>4444088</v>
      </c>
      <c r="N32">
        <v>7486113</v>
      </c>
      <c r="W32">
        <v>1.1592604067369801</v>
      </c>
      <c r="AF32">
        <v>1.6845105227439201</v>
      </c>
    </row>
    <row r="33" spans="1:40" x14ac:dyDescent="0.45">
      <c r="A33" t="s">
        <v>18</v>
      </c>
      <c r="B33">
        <v>1997</v>
      </c>
      <c r="C33">
        <v>7844762</v>
      </c>
      <c r="M33">
        <v>4344144</v>
      </c>
    </row>
    <row r="34" spans="1:40" x14ac:dyDescent="0.45">
      <c r="A34" t="s">
        <v>19</v>
      </c>
      <c r="B34">
        <v>1988</v>
      </c>
      <c r="C34">
        <v>696</v>
      </c>
      <c r="D34">
        <v>737</v>
      </c>
      <c r="E34">
        <v>881</v>
      </c>
      <c r="F34">
        <v>1002</v>
      </c>
      <c r="G34">
        <v>1379</v>
      </c>
      <c r="H34">
        <v>1451</v>
      </c>
      <c r="I34">
        <v>1741</v>
      </c>
      <c r="J34">
        <v>1814</v>
      </c>
      <c r="K34">
        <v>1818</v>
      </c>
      <c r="L34">
        <v>1850</v>
      </c>
      <c r="M34">
        <v>286</v>
      </c>
      <c r="N34">
        <v>547</v>
      </c>
      <c r="O34">
        <v>751</v>
      </c>
      <c r="P34">
        <v>887</v>
      </c>
      <c r="Q34">
        <v>1324</v>
      </c>
      <c r="R34">
        <v>1426</v>
      </c>
      <c r="S34">
        <v>1699</v>
      </c>
      <c r="T34">
        <v>1746</v>
      </c>
      <c r="U34">
        <v>1816</v>
      </c>
      <c r="V34">
        <v>1849</v>
      </c>
      <c r="W34">
        <v>1.0589080459770099</v>
      </c>
      <c r="X34">
        <v>1.1953867028493801</v>
      </c>
      <c r="Y34">
        <v>1.1373439273552699</v>
      </c>
      <c r="Z34">
        <v>1.37624750499002</v>
      </c>
      <c r="AA34">
        <v>1.05221174764321</v>
      </c>
      <c r="AB34">
        <v>1.1998621640248099</v>
      </c>
      <c r="AC34">
        <v>1.0419299253302701</v>
      </c>
      <c r="AD34">
        <v>1.0022050716648201</v>
      </c>
      <c r="AE34">
        <v>1.0176017601760099</v>
      </c>
      <c r="AF34">
        <v>1.9125874125874101</v>
      </c>
      <c r="AG34">
        <v>1.37294332723948</v>
      </c>
      <c r="AH34">
        <v>1.1810918774966701</v>
      </c>
      <c r="AI34">
        <v>1.49267192784667</v>
      </c>
      <c r="AJ34">
        <v>1.0770392749244699</v>
      </c>
      <c r="AK34">
        <v>1.1914446002804999</v>
      </c>
      <c r="AL34">
        <v>1.0276633313713901</v>
      </c>
      <c r="AM34">
        <v>1.04009163802978</v>
      </c>
      <c r="AN34">
        <v>1.0181718061674001</v>
      </c>
    </row>
    <row r="35" spans="1:40" x14ac:dyDescent="0.45">
      <c r="A35" t="s">
        <v>19</v>
      </c>
      <c r="B35">
        <v>1989</v>
      </c>
      <c r="C35">
        <v>428</v>
      </c>
      <c r="D35">
        <v>351</v>
      </c>
      <c r="E35">
        <v>617</v>
      </c>
      <c r="F35">
        <v>718</v>
      </c>
      <c r="G35">
        <v>761</v>
      </c>
      <c r="H35">
        <v>788</v>
      </c>
      <c r="I35">
        <v>797</v>
      </c>
      <c r="J35">
        <v>802</v>
      </c>
      <c r="K35">
        <v>804</v>
      </c>
      <c r="M35">
        <v>134</v>
      </c>
      <c r="N35">
        <v>303</v>
      </c>
      <c r="O35">
        <v>581</v>
      </c>
      <c r="P35">
        <v>700</v>
      </c>
      <c r="Q35">
        <v>744</v>
      </c>
      <c r="R35">
        <v>783</v>
      </c>
      <c r="S35">
        <v>797</v>
      </c>
      <c r="T35">
        <v>797</v>
      </c>
      <c r="U35">
        <v>799</v>
      </c>
      <c r="W35">
        <v>0.82009345794392496</v>
      </c>
      <c r="X35">
        <v>1.75783475783475</v>
      </c>
      <c r="Y35">
        <v>1.16369529983792</v>
      </c>
      <c r="Z35">
        <v>1.05988857938718</v>
      </c>
      <c r="AA35">
        <v>1.0354796320630699</v>
      </c>
      <c r="AB35">
        <v>1.0114213197969499</v>
      </c>
      <c r="AC35">
        <v>1.0062735257214499</v>
      </c>
      <c r="AD35">
        <v>1.00249376558603</v>
      </c>
      <c r="AF35">
        <v>2.2611940298507398</v>
      </c>
      <c r="AG35">
        <v>1.9174917491749099</v>
      </c>
      <c r="AH35">
        <v>1.2048192771084301</v>
      </c>
      <c r="AI35">
        <v>1.0628571428571401</v>
      </c>
      <c r="AJ35">
        <v>1.0524193548387</v>
      </c>
      <c r="AK35">
        <v>1.0178799489144299</v>
      </c>
      <c r="AL35">
        <v>1</v>
      </c>
      <c r="AM35">
        <v>1.0025094102885801</v>
      </c>
    </row>
    <row r="36" spans="1:40" x14ac:dyDescent="0.45">
      <c r="A36" t="s">
        <v>19</v>
      </c>
      <c r="B36">
        <v>1990</v>
      </c>
      <c r="C36">
        <v>57</v>
      </c>
      <c r="D36">
        <v>77</v>
      </c>
      <c r="E36">
        <v>92</v>
      </c>
      <c r="F36">
        <v>135</v>
      </c>
      <c r="G36">
        <v>197</v>
      </c>
      <c r="H36">
        <v>235</v>
      </c>
      <c r="I36">
        <v>250</v>
      </c>
      <c r="J36">
        <v>263</v>
      </c>
      <c r="M36">
        <v>27</v>
      </c>
      <c r="N36">
        <v>76</v>
      </c>
      <c r="O36">
        <v>86</v>
      </c>
      <c r="P36">
        <v>103</v>
      </c>
      <c r="Q36">
        <v>162</v>
      </c>
      <c r="R36">
        <v>225</v>
      </c>
      <c r="S36">
        <v>240</v>
      </c>
      <c r="T36">
        <v>263</v>
      </c>
      <c r="W36">
        <v>1.3508771929824499</v>
      </c>
      <c r="X36">
        <v>1.1948051948051901</v>
      </c>
      <c r="Y36">
        <v>1.4673913043478199</v>
      </c>
      <c r="Z36">
        <v>1.4592592592592499</v>
      </c>
      <c r="AA36">
        <v>1.1928934010152199</v>
      </c>
      <c r="AB36">
        <v>1.0638297872340401</v>
      </c>
      <c r="AC36">
        <v>1.052</v>
      </c>
      <c r="AF36">
        <v>2.81481481481481</v>
      </c>
      <c r="AG36">
        <v>1.1315789473684199</v>
      </c>
      <c r="AH36">
        <v>1.19767441860465</v>
      </c>
      <c r="AI36">
        <v>1.57281553398058</v>
      </c>
      <c r="AJ36">
        <v>1.38888888888888</v>
      </c>
      <c r="AK36">
        <v>1.06666666666666</v>
      </c>
      <c r="AL36">
        <v>1.0958333333333301</v>
      </c>
    </row>
    <row r="37" spans="1:40" x14ac:dyDescent="0.45">
      <c r="A37" t="s">
        <v>19</v>
      </c>
      <c r="B37">
        <v>1991</v>
      </c>
      <c r="C37">
        <v>23</v>
      </c>
      <c r="D37">
        <v>121</v>
      </c>
      <c r="E37">
        <v>140</v>
      </c>
      <c r="F37">
        <v>141</v>
      </c>
      <c r="G37">
        <v>172</v>
      </c>
      <c r="H37">
        <v>189</v>
      </c>
      <c r="I37">
        <v>190</v>
      </c>
      <c r="M37">
        <v>19</v>
      </c>
      <c r="N37">
        <v>120</v>
      </c>
      <c r="O37">
        <v>133</v>
      </c>
      <c r="P37">
        <v>138</v>
      </c>
      <c r="Q37">
        <v>172</v>
      </c>
      <c r="R37">
        <v>189</v>
      </c>
      <c r="S37">
        <v>189</v>
      </c>
      <c r="W37">
        <v>5.2608695652173898</v>
      </c>
      <c r="X37">
        <v>1.1570247933884199</v>
      </c>
      <c r="Y37">
        <v>1.00714285714285</v>
      </c>
      <c r="Z37">
        <v>1.2198581560283599</v>
      </c>
      <c r="AA37">
        <v>1.09883720930232</v>
      </c>
      <c r="AB37">
        <v>1.005291005291</v>
      </c>
      <c r="AF37">
        <v>6.3157894736842097</v>
      </c>
      <c r="AG37">
        <v>1.1083333333333301</v>
      </c>
      <c r="AH37">
        <v>1.0375939849624001</v>
      </c>
      <c r="AI37">
        <v>1.2463768115942</v>
      </c>
      <c r="AJ37">
        <v>1.09883720930232</v>
      </c>
      <c r="AK37">
        <v>1</v>
      </c>
    </row>
    <row r="38" spans="1:40" x14ac:dyDescent="0.45">
      <c r="A38" t="s">
        <v>19</v>
      </c>
      <c r="B38">
        <v>1992</v>
      </c>
      <c r="C38">
        <v>48</v>
      </c>
      <c r="D38">
        <v>109</v>
      </c>
      <c r="E38">
        <v>101</v>
      </c>
      <c r="F38">
        <v>107</v>
      </c>
      <c r="G38">
        <v>131</v>
      </c>
      <c r="H38">
        <v>130</v>
      </c>
      <c r="M38">
        <v>46</v>
      </c>
      <c r="N38">
        <v>59</v>
      </c>
      <c r="O38">
        <v>101</v>
      </c>
      <c r="P38">
        <v>107</v>
      </c>
      <c r="Q38">
        <v>130</v>
      </c>
      <c r="R38">
        <v>130</v>
      </c>
      <c r="W38">
        <v>2.2708333333333299</v>
      </c>
      <c r="X38">
        <v>0.92660550458715596</v>
      </c>
      <c r="Y38">
        <v>1.0594059405940499</v>
      </c>
      <c r="Z38">
        <v>1.2242990654205601</v>
      </c>
      <c r="AA38">
        <v>0.99236641221374</v>
      </c>
      <c r="AF38">
        <v>1.2826086956521701</v>
      </c>
      <c r="AG38">
        <v>1.71186440677966</v>
      </c>
      <c r="AH38">
        <v>1.0594059405940499</v>
      </c>
      <c r="AI38">
        <v>1.21495327102803</v>
      </c>
      <c r="AJ38">
        <v>1</v>
      </c>
    </row>
    <row r="39" spans="1:40" x14ac:dyDescent="0.45">
      <c r="A39" t="s">
        <v>19</v>
      </c>
      <c r="B39">
        <v>1993</v>
      </c>
      <c r="C39">
        <v>119</v>
      </c>
      <c r="D39">
        <v>133</v>
      </c>
      <c r="E39">
        <v>150</v>
      </c>
      <c r="F39">
        <v>211</v>
      </c>
      <c r="G39">
        <v>278</v>
      </c>
      <c r="M39">
        <v>119</v>
      </c>
      <c r="N39">
        <v>124</v>
      </c>
      <c r="O39">
        <v>139</v>
      </c>
      <c r="P39">
        <v>203</v>
      </c>
      <c r="Q39">
        <v>278</v>
      </c>
      <c r="W39">
        <v>1.1176470588235199</v>
      </c>
      <c r="X39">
        <v>1.1278195488721801</v>
      </c>
      <c r="Y39">
        <v>1.4066666666666601</v>
      </c>
      <c r="Z39">
        <v>1.3175355450236901</v>
      </c>
      <c r="AF39">
        <v>1.04201680672268</v>
      </c>
      <c r="AG39">
        <v>1.12096774193548</v>
      </c>
      <c r="AH39">
        <v>1.4604316546762499</v>
      </c>
      <c r="AI39">
        <v>1.3694581280788101</v>
      </c>
    </row>
    <row r="40" spans="1:40" x14ac:dyDescent="0.45">
      <c r="A40" t="s">
        <v>19</v>
      </c>
      <c r="B40">
        <v>1994</v>
      </c>
      <c r="C40">
        <v>21</v>
      </c>
      <c r="D40">
        <v>60</v>
      </c>
      <c r="E40">
        <v>59</v>
      </c>
      <c r="F40">
        <v>100</v>
      </c>
      <c r="M40">
        <v>17</v>
      </c>
      <c r="N40">
        <v>57</v>
      </c>
      <c r="O40">
        <v>58</v>
      </c>
      <c r="P40">
        <v>100</v>
      </c>
      <c r="W40">
        <v>2.8571428571428501</v>
      </c>
      <c r="X40">
        <v>0.98333333333333295</v>
      </c>
      <c r="Y40">
        <v>1.6949152542372801</v>
      </c>
      <c r="AF40">
        <v>3.3529411764705799</v>
      </c>
      <c r="AG40">
        <v>1.01754385964912</v>
      </c>
      <c r="AH40">
        <v>1.72413793103448</v>
      </c>
    </row>
    <row r="41" spans="1:40" x14ac:dyDescent="0.45">
      <c r="A41" t="s">
        <v>19</v>
      </c>
      <c r="B41">
        <v>1995</v>
      </c>
      <c r="C41">
        <v>57</v>
      </c>
      <c r="D41">
        <v>53</v>
      </c>
      <c r="E41">
        <v>54</v>
      </c>
      <c r="M41">
        <v>50</v>
      </c>
      <c r="N41">
        <v>51</v>
      </c>
      <c r="O41">
        <v>51</v>
      </c>
      <c r="W41">
        <v>0.929824561403508</v>
      </c>
      <c r="X41">
        <v>1.0188679245283001</v>
      </c>
      <c r="AF41">
        <v>1.02</v>
      </c>
      <c r="AG41">
        <v>1</v>
      </c>
    </row>
    <row r="42" spans="1:40" x14ac:dyDescent="0.45">
      <c r="A42" t="s">
        <v>19</v>
      </c>
      <c r="B42">
        <v>1996</v>
      </c>
      <c r="C42">
        <v>10</v>
      </c>
      <c r="D42">
        <v>11</v>
      </c>
      <c r="M42">
        <v>11</v>
      </c>
      <c r="N42">
        <v>11</v>
      </c>
      <c r="W42">
        <v>1.1000000000000001</v>
      </c>
      <c r="AF42">
        <v>1</v>
      </c>
    </row>
    <row r="43" spans="1:40" x14ac:dyDescent="0.45">
      <c r="A43" t="s">
        <v>19</v>
      </c>
      <c r="B43">
        <v>1997</v>
      </c>
      <c r="C43">
        <v>20</v>
      </c>
      <c r="M43">
        <v>15</v>
      </c>
    </row>
    <row r="44" spans="1:40" x14ac:dyDescent="0.45">
      <c r="A44" t="s">
        <v>20</v>
      </c>
      <c r="B44">
        <v>1988</v>
      </c>
      <c r="C44">
        <v>50758</v>
      </c>
      <c r="D44">
        <v>94150</v>
      </c>
      <c r="E44">
        <v>106804</v>
      </c>
      <c r="F44">
        <v>113733</v>
      </c>
      <c r="G44">
        <v>120148</v>
      </c>
      <c r="H44">
        <v>123986</v>
      </c>
      <c r="I44">
        <v>127650</v>
      </c>
      <c r="J44">
        <v>128622</v>
      </c>
      <c r="K44">
        <v>129791</v>
      </c>
      <c r="L44">
        <v>130625</v>
      </c>
      <c r="M44">
        <v>22190</v>
      </c>
      <c r="N44">
        <v>60834</v>
      </c>
      <c r="O44">
        <v>85104</v>
      </c>
      <c r="P44">
        <v>100151</v>
      </c>
      <c r="Q44">
        <v>108812</v>
      </c>
      <c r="R44">
        <v>114967</v>
      </c>
      <c r="S44">
        <v>118790</v>
      </c>
      <c r="T44">
        <v>121558</v>
      </c>
      <c r="U44">
        <v>123492</v>
      </c>
      <c r="V44">
        <v>125049</v>
      </c>
      <c r="W44">
        <v>1.8548800189132699</v>
      </c>
      <c r="X44">
        <v>1.13440254912373</v>
      </c>
      <c r="Y44">
        <v>1.0648758473465401</v>
      </c>
      <c r="Z44">
        <v>1.05640403400947</v>
      </c>
      <c r="AA44">
        <v>1.03194393581249</v>
      </c>
      <c r="AB44">
        <v>1.02955172358169</v>
      </c>
      <c r="AC44">
        <v>1.0076145710928299</v>
      </c>
      <c r="AD44">
        <v>1.00908864735426</v>
      </c>
      <c r="AE44">
        <v>1.0064257151882601</v>
      </c>
      <c r="AF44">
        <v>2.7415051825146399</v>
      </c>
      <c r="AG44">
        <v>1.39895453200512</v>
      </c>
      <c r="AH44">
        <v>1.1768072006016099</v>
      </c>
      <c r="AI44">
        <v>1.0864794160817099</v>
      </c>
      <c r="AJ44">
        <v>1.05656545233981</v>
      </c>
      <c r="AK44">
        <v>1.0332530204319501</v>
      </c>
      <c r="AL44">
        <v>1.0233016247158799</v>
      </c>
      <c r="AM44">
        <v>1.0159101005281399</v>
      </c>
      <c r="AN44">
        <v>1.0126081041686901</v>
      </c>
    </row>
    <row r="45" spans="1:40" x14ac:dyDescent="0.45">
      <c r="A45" t="s">
        <v>20</v>
      </c>
      <c r="B45">
        <v>1989</v>
      </c>
      <c r="C45">
        <v>65423</v>
      </c>
      <c r="D45">
        <v>110204</v>
      </c>
      <c r="E45">
        <v>131509</v>
      </c>
      <c r="F45">
        <v>140383</v>
      </c>
      <c r="G45">
        <v>147011</v>
      </c>
      <c r="H45">
        <v>150266</v>
      </c>
      <c r="I45">
        <v>152264</v>
      </c>
      <c r="J45">
        <v>155017</v>
      </c>
      <c r="K45">
        <v>155979</v>
      </c>
      <c r="M45">
        <v>26542</v>
      </c>
      <c r="N45">
        <v>77798</v>
      </c>
      <c r="O45">
        <v>106407</v>
      </c>
      <c r="P45">
        <v>122422</v>
      </c>
      <c r="Q45">
        <v>133359</v>
      </c>
      <c r="R45">
        <v>138599</v>
      </c>
      <c r="S45">
        <v>143029</v>
      </c>
      <c r="T45">
        <v>145712</v>
      </c>
      <c r="U45">
        <v>147358</v>
      </c>
      <c r="W45">
        <v>1.6844840499518501</v>
      </c>
      <c r="X45">
        <v>1.19332329135058</v>
      </c>
      <c r="Y45">
        <v>1.0674782714491</v>
      </c>
      <c r="Z45">
        <v>1.0472136939657899</v>
      </c>
      <c r="AA45">
        <v>1.0221412003183401</v>
      </c>
      <c r="AB45">
        <v>1.0132964210133999</v>
      </c>
      <c r="AC45">
        <v>1.0180804392371099</v>
      </c>
      <c r="AD45">
        <v>1.0062057709799499</v>
      </c>
      <c r="AF45">
        <v>2.9311280235099</v>
      </c>
      <c r="AG45">
        <v>1.36773438905884</v>
      </c>
      <c r="AH45">
        <v>1.1505070155158901</v>
      </c>
      <c r="AI45">
        <v>1.0893385175867001</v>
      </c>
      <c r="AJ45">
        <v>1.0392924362060301</v>
      </c>
      <c r="AK45">
        <v>1.0319627125736801</v>
      </c>
      <c r="AL45">
        <v>1.01875843360437</v>
      </c>
      <c r="AM45">
        <v>1.01129625562753</v>
      </c>
    </row>
    <row r="46" spans="1:40" x14ac:dyDescent="0.45">
      <c r="A46" t="s">
        <v>20</v>
      </c>
      <c r="B46">
        <v>1990</v>
      </c>
      <c r="C46">
        <v>68719</v>
      </c>
      <c r="D46">
        <v>141501</v>
      </c>
      <c r="E46">
        <v>165694</v>
      </c>
      <c r="F46">
        <v>181789</v>
      </c>
      <c r="G46">
        <v>189149</v>
      </c>
      <c r="H46">
        <v>194315</v>
      </c>
      <c r="I46">
        <v>196897</v>
      </c>
      <c r="J46">
        <v>201780</v>
      </c>
      <c r="M46">
        <v>32977</v>
      </c>
      <c r="N46">
        <v>100494</v>
      </c>
      <c r="O46">
        <v>134886</v>
      </c>
      <c r="P46">
        <v>157758</v>
      </c>
      <c r="Q46">
        <v>168991</v>
      </c>
      <c r="R46">
        <v>178065</v>
      </c>
      <c r="S46">
        <v>182787</v>
      </c>
      <c r="T46">
        <v>187760</v>
      </c>
      <c r="W46">
        <v>2.05912484174682</v>
      </c>
      <c r="X46">
        <v>1.1709740567204401</v>
      </c>
      <c r="Y46">
        <v>1.0971368908952599</v>
      </c>
      <c r="Z46">
        <v>1.04048649808294</v>
      </c>
      <c r="AA46">
        <v>1.02731180180704</v>
      </c>
      <c r="AB46">
        <v>1.0132877029565299</v>
      </c>
      <c r="AC46">
        <v>1.02479976840683</v>
      </c>
      <c r="AF46">
        <v>3.04739667040664</v>
      </c>
      <c r="AG46">
        <v>1.34222938682906</v>
      </c>
      <c r="AH46">
        <v>1.16956541079133</v>
      </c>
      <c r="AI46">
        <v>1.07120399599386</v>
      </c>
      <c r="AJ46">
        <v>1.05369516719825</v>
      </c>
      <c r="AK46">
        <v>1.0265184061999799</v>
      </c>
      <c r="AL46">
        <v>1.0272065300048601</v>
      </c>
    </row>
    <row r="47" spans="1:40" x14ac:dyDescent="0.45">
      <c r="A47" t="s">
        <v>20</v>
      </c>
      <c r="B47">
        <v>1991</v>
      </c>
      <c r="C47">
        <v>82409</v>
      </c>
      <c r="D47">
        <v>165813</v>
      </c>
      <c r="E47">
        <v>199016</v>
      </c>
      <c r="F47">
        <v>213698</v>
      </c>
      <c r="G47">
        <v>222994</v>
      </c>
      <c r="H47">
        <v>229774</v>
      </c>
      <c r="I47">
        <v>232413</v>
      </c>
      <c r="M47">
        <v>38604</v>
      </c>
      <c r="N47">
        <v>114428</v>
      </c>
      <c r="O47">
        <v>157103</v>
      </c>
      <c r="P47">
        <v>181322</v>
      </c>
      <c r="Q47">
        <v>197411</v>
      </c>
      <c r="R47">
        <v>208804</v>
      </c>
      <c r="S47">
        <v>213396</v>
      </c>
      <c r="W47">
        <v>2.0120739239646102</v>
      </c>
      <c r="X47">
        <v>1.2002436479648699</v>
      </c>
      <c r="Y47">
        <v>1.0737729629778501</v>
      </c>
      <c r="Z47">
        <v>1.0435006410916301</v>
      </c>
      <c r="AA47">
        <v>1.0304044054996899</v>
      </c>
      <c r="AB47">
        <v>1.01148519849939</v>
      </c>
      <c r="AF47">
        <v>2.9641487928712</v>
      </c>
      <c r="AG47">
        <v>1.37294193728807</v>
      </c>
      <c r="AH47">
        <v>1.1541600096751801</v>
      </c>
      <c r="AI47">
        <v>1.08873164866921</v>
      </c>
      <c r="AJ47">
        <v>1.05771208291331</v>
      </c>
      <c r="AK47">
        <v>1.0219919158636801</v>
      </c>
    </row>
    <row r="48" spans="1:40" x14ac:dyDescent="0.45">
      <c r="A48" t="s">
        <v>20</v>
      </c>
      <c r="B48">
        <v>1992</v>
      </c>
      <c r="C48">
        <v>97138</v>
      </c>
      <c r="D48">
        <v>183451</v>
      </c>
      <c r="E48">
        <v>208163</v>
      </c>
      <c r="F48">
        <v>220275</v>
      </c>
      <c r="G48">
        <v>227404</v>
      </c>
      <c r="H48">
        <v>234320</v>
      </c>
      <c r="M48">
        <v>42466</v>
      </c>
      <c r="N48">
        <v>125820</v>
      </c>
      <c r="O48">
        <v>164776</v>
      </c>
      <c r="P48">
        <v>189045</v>
      </c>
      <c r="Q48">
        <v>204377</v>
      </c>
      <c r="R48">
        <v>213904</v>
      </c>
      <c r="W48">
        <v>1.8885606045008101</v>
      </c>
      <c r="X48">
        <v>1.1347062703392099</v>
      </c>
      <c r="Y48">
        <v>1.0581851721967801</v>
      </c>
      <c r="Z48">
        <v>1.03236409034161</v>
      </c>
      <c r="AA48">
        <v>1.0304128335473399</v>
      </c>
      <c r="AF48">
        <v>2.9628408609240302</v>
      </c>
      <c r="AG48">
        <v>1.3096169130503801</v>
      </c>
      <c r="AH48">
        <v>1.1472847987571</v>
      </c>
      <c r="AI48">
        <v>1.08110238303049</v>
      </c>
      <c r="AJ48">
        <v>1.0466148343502399</v>
      </c>
    </row>
    <row r="49" spans="1:35" x14ac:dyDescent="0.45">
      <c r="A49" t="s">
        <v>20</v>
      </c>
      <c r="B49">
        <v>1993</v>
      </c>
      <c r="C49">
        <v>106508</v>
      </c>
      <c r="D49">
        <v>167688</v>
      </c>
      <c r="E49">
        <v>195533</v>
      </c>
      <c r="F49">
        <v>212777</v>
      </c>
      <c r="G49">
        <v>220063</v>
      </c>
      <c r="M49">
        <v>46447</v>
      </c>
      <c r="N49">
        <v>116764</v>
      </c>
      <c r="O49">
        <v>154897</v>
      </c>
      <c r="P49">
        <v>179419</v>
      </c>
      <c r="Q49">
        <v>193676</v>
      </c>
      <c r="W49">
        <v>1.57441694520599</v>
      </c>
      <c r="X49">
        <v>1.16605243070464</v>
      </c>
      <c r="Y49">
        <v>1.0881897173367101</v>
      </c>
      <c r="Z49">
        <v>1.0342424228182501</v>
      </c>
      <c r="AF49">
        <v>2.51391909057635</v>
      </c>
      <c r="AG49">
        <v>1.32658182316467</v>
      </c>
      <c r="AH49">
        <v>1.15831165225924</v>
      </c>
      <c r="AI49">
        <v>1.0794620413668501</v>
      </c>
    </row>
    <row r="50" spans="1:35" x14ac:dyDescent="0.45">
      <c r="A50" t="s">
        <v>20</v>
      </c>
      <c r="B50">
        <v>1994</v>
      </c>
      <c r="C50">
        <v>93736</v>
      </c>
      <c r="D50">
        <v>141067</v>
      </c>
      <c r="E50">
        <v>160848</v>
      </c>
      <c r="F50">
        <v>173457</v>
      </c>
      <c r="M50">
        <v>41368</v>
      </c>
      <c r="N50">
        <v>100344</v>
      </c>
      <c r="O50">
        <v>132021</v>
      </c>
      <c r="P50">
        <v>151081</v>
      </c>
      <c r="W50">
        <v>1.50493940428437</v>
      </c>
      <c r="X50">
        <v>1.1402241488087199</v>
      </c>
      <c r="Y50">
        <v>1.07839077887197</v>
      </c>
      <c r="AF50">
        <v>2.4256430090891499</v>
      </c>
      <c r="AG50">
        <v>1.3156840468787301</v>
      </c>
      <c r="AH50">
        <v>1.14437097128487</v>
      </c>
    </row>
    <row r="51" spans="1:35" x14ac:dyDescent="0.45">
      <c r="A51" t="s">
        <v>20</v>
      </c>
      <c r="B51">
        <v>1995</v>
      </c>
      <c r="C51">
        <v>81309</v>
      </c>
      <c r="D51">
        <v>116739</v>
      </c>
      <c r="E51">
        <v>135447</v>
      </c>
      <c r="M51">
        <v>35719</v>
      </c>
      <c r="N51">
        <v>83216</v>
      </c>
      <c r="O51">
        <v>111268</v>
      </c>
      <c r="W51">
        <v>1.43574512046636</v>
      </c>
      <c r="X51">
        <v>1.1602549276591301</v>
      </c>
      <c r="AF51">
        <v>2.3297404742573899</v>
      </c>
      <c r="AG51">
        <v>1.3370986348778999</v>
      </c>
    </row>
    <row r="52" spans="1:35" x14ac:dyDescent="0.45">
      <c r="A52" t="s">
        <v>20</v>
      </c>
      <c r="B52">
        <v>1996</v>
      </c>
      <c r="C52">
        <v>66073</v>
      </c>
      <c r="D52">
        <v>92365</v>
      </c>
      <c r="M52">
        <v>28746</v>
      </c>
      <c r="N52">
        <v>66033</v>
      </c>
      <c r="W52">
        <v>1.39792350884627</v>
      </c>
      <c r="AF52">
        <v>2.2971195992485902</v>
      </c>
    </row>
    <row r="53" spans="1:35" x14ac:dyDescent="0.45">
      <c r="A53" t="s">
        <v>20</v>
      </c>
      <c r="B53">
        <v>1997</v>
      </c>
      <c r="C53">
        <v>56003</v>
      </c>
      <c r="M53">
        <v>25265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Z54"/>
  <sheetViews>
    <sheetView topLeftCell="A7" workbookViewId="0">
      <selection activeCell="A37" sqref="A37"/>
    </sheetView>
  </sheetViews>
  <sheetFormatPr defaultRowHeight="14.25" x14ac:dyDescent="0.45"/>
  <cols>
    <col min="4" max="4" width="9.265625" bestFit="1" customWidth="1"/>
    <col min="5" max="5" width="9.796875" bestFit="1" customWidth="1"/>
    <col min="7" max="7" width="9.265625" bestFit="1" customWidth="1"/>
    <col min="8" max="8" width="9.86328125" bestFit="1" customWidth="1"/>
    <col min="9" max="9" width="9.265625" bestFit="1" customWidth="1"/>
  </cols>
  <sheetData>
    <row r="2" spans="3:13" x14ac:dyDescent="0.45">
      <c r="C2" t="s">
        <v>50</v>
      </c>
    </row>
    <row r="6" spans="3:13" ht="14.65" thickBot="1" x14ac:dyDescent="0.5">
      <c r="C6" s="5" t="s">
        <v>15</v>
      </c>
      <c r="D6" s="4">
        <v>1</v>
      </c>
      <c r="E6" s="4">
        <v>2</v>
      </c>
      <c r="F6" s="4">
        <v>3</v>
      </c>
      <c r="G6" s="4">
        <v>4</v>
      </c>
      <c r="H6" s="4">
        <v>5</v>
      </c>
      <c r="I6" s="4">
        <v>6</v>
      </c>
      <c r="J6" s="4">
        <v>7</v>
      </c>
      <c r="K6" s="4">
        <v>8</v>
      </c>
      <c r="L6" s="4">
        <v>9</v>
      </c>
      <c r="M6" s="4">
        <v>10</v>
      </c>
    </row>
    <row r="7" spans="3:13" x14ac:dyDescent="0.45">
      <c r="C7" s="4">
        <v>1988</v>
      </c>
      <c r="D7" s="2">
        <v>110231</v>
      </c>
      <c r="E7" s="3">
        <v>152848</v>
      </c>
      <c r="F7" s="3">
        <v>168137</v>
      </c>
      <c r="G7" s="3">
        <v>180062</v>
      </c>
      <c r="H7" s="3">
        <v>186150</v>
      </c>
      <c r="I7" s="3">
        <v>188142</v>
      </c>
      <c r="J7" s="3">
        <v>189352</v>
      </c>
      <c r="K7" s="3">
        <v>191307</v>
      </c>
      <c r="L7" s="3">
        <v>191867</v>
      </c>
      <c r="M7" s="3">
        <v>194000</v>
      </c>
    </row>
    <row r="8" spans="3:13" x14ac:dyDescent="0.45">
      <c r="C8" s="4">
        <v>1989</v>
      </c>
      <c r="D8" s="1">
        <v>121678</v>
      </c>
      <c r="E8">
        <v>158218</v>
      </c>
      <c r="F8">
        <v>176744</v>
      </c>
      <c r="G8">
        <v>188127</v>
      </c>
      <c r="H8">
        <v>192966</v>
      </c>
      <c r="I8">
        <v>196104</v>
      </c>
      <c r="J8">
        <v>199178</v>
      </c>
      <c r="K8">
        <v>199655</v>
      </c>
      <c r="L8">
        <v>200949</v>
      </c>
    </row>
    <row r="9" spans="3:13" x14ac:dyDescent="0.45">
      <c r="C9" s="4">
        <v>1990</v>
      </c>
      <c r="D9" s="1">
        <v>123376</v>
      </c>
      <c r="E9">
        <v>175239</v>
      </c>
      <c r="F9">
        <v>201955</v>
      </c>
      <c r="G9">
        <v>214113</v>
      </c>
      <c r="H9">
        <v>219988</v>
      </c>
      <c r="I9">
        <v>223308</v>
      </c>
      <c r="J9">
        <v>225841</v>
      </c>
      <c r="K9">
        <v>226373</v>
      </c>
    </row>
    <row r="10" spans="3:13" x14ac:dyDescent="0.45">
      <c r="C10" s="4">
        <v>1991</v>
      </c>
      <c r="D10" s="1">
        <v>117457</v>
      </c>
      <c r="E10">
        <v>162601</v>
      </c>
      <c r="F10">
        <v>183338</v>
      </c>
      <c r="G10">
        <v>198607</v>
      </c>
      <c r="H10">
        <v>203398</v>
      </c>
      <c r="I10">
        <v>205870</v>
      </c>
      <c r="J10">
        <v>206957</v>
      </c>
    </row>
    <row r="11" spans="3:13" x14ac:dyDescent="0.45">
      <c r="C11" s="4">
        <v>1992</v>
      </c>
      <c r="D11" s="1">
        <v>124611</v>
      </c>
      <c r="E11">
        <v>166788</v>
      </c>
      <c r="F11">
        <v>189771</v>
      </c>
      <c r="G11">
        <v>201033</v>
      </c>
      <c r="H11">
        <v>206826</v>
      </c>
      <c r="I11">
        <v>212361</v>
      </c>
    </row>
    <row r="12" spans="3:13" x14ac:dyDescent="0.45">
      <c r="C12" s="4">
        <v>1993</v>
      </c>
      <c r="D12" s="1">
        <v>137902</v>
      </c>
      <c r="E12">
        <v>185952</v>
      </c>
      <c r="F12">
        <v>209357</v>
      </c>
      <c r="G12">
        <v>220428</v>
      </c>
      <c r="H12">
        <v>226541</v>
      </c>
    </row>
    <row r="13" spans="3:13" x14ac:dyDescent="0.45">
      <c r="C13" s="4">
        <v>1994</v>
      </c>
      <c r="D13" s="1">
        <v>150582</v>
      </c>
      <c r="E13">
        <v>194528</v>
      </c>
      <c r="F13">
        <v>216205</v>
      </c>
      <c r="G13">
        <v>231077</v>
      </c>
    </row>
    <row r="14" spans="3:13" x14ac:dyDescent="0.45">
      <c r="C14" s="4">
        <v>1995</v>
      </c>
      <c r="D14" s="1">
        <v>150511</v>
      </c>
      <c r="E14">
        <v>194730</v>
      </c>
      <c r="F14">
        <v>215037</v>
      </c>
    </row>
    <row r="15" spans="3:13" x14ac:dyDescent="0.45">
      <c r="C15" s="4">
        <v>1996</v>
      </c>
      <c r="D15" s="1">
        <v>142301</v>
      </c>
      <c r="E15">
        <v>184283</v>
      </c>
    </row>
    <row r="16" spans="3:13" x14ac:dyDescent="0.45">
      <c r="C16" s="4">
        <v>1997</v>
      </c>
      <c r="D16" s="1">
        <v>143970</v>
      </c>
    </row>
    <row r="19" spans="3:12" x14ac:dyDescent="0.45">
      <c r="C19" s="10" t="s">
        <v>21</v>
      </c>
    </row>
    <row r="20" spans="3:12" ht="14.65" thickBot="1" x14ac:dyDescent="0.5">
      <c r="C20" s="4" t="s">
        <v>15</v>
      </c>
      <c r="D20" s="11" t="s">
        <v>22</v>
      </c>
      <c r="E20" s="11" t="s">
        <v>23</v>
      </c>
      <c r="F20" s="11" t="s">
        <v>24</v>
      </c>
      <c r="G20" s="11" t="s">
        <v>25</v>
      </c>
      <c r="H20" s="11" t="s">
        <v>26</v>
      </c>
      <c r="I20" s="11" t="s">
        <v>27</v>
      </c>
      <c r="J20" s="11" t="s">
        <v>28</v>
      </c>
      <c r="K20" s="11" t="s">
        <v>29</v>
      </c>
      <c r="L20" s="11" t="s">
        <v>30</v>
      </c>
    </row>
    <row r="21" spans="3:12" x14ac:dyDescent="0.45">
      <c r="C21" s="4">
        <v>1988</v>
      </c>
      <c r="D21" s="6">
        <f>$E$7/$D$7</f>
        <v>1.3866153804283732</v>
      </c>
      <c r="E21" s="7">
        <f>$F$7/$E$7</f>
        <v>1.1000274782790747</v>
      </c>
      <c r="F21" s="7">
        <f>$G$7/$F$7</f>
        <v>1.0709243057744577</v>
      </c>
      <c r="G21" s="7">
        <f>$H$7/$G$7</f>
        <v>1.0338105763570327</v>
      </c>
      <c r="H21" s="7">
        <f>$I$7/$H$7</f>
        <v>1.0107010475423046</v>
      </c>
      <c r="I21" s="7">
        <f>$J$7/$I$7</f>
        <v>1.0064313125192674</v>
      </c>
      <c r="J21" s="7">
        <f>$K$7/$J$7</f>
        <v>1.010324686298534</v>
      </c>
      <c r="K21" s="7">
        <f>$L$7/$K$7</f>
        <v>1.0029272321451908</v>
      </c>
      <c r="L21" s="7">
        <f>$M$7/$L$7</f>
        <v>1.0111170758911121</v>
      </c>
    </row>
    <row r="22" spans="3:12" x14ac:dyDescent="0.45">
      <c r="C22" s="4">
        <v>1989</v>
      </c>
      <c r="D22" s="8">
        <f>$E$8/$D$8</f>
        <v>1.3003007938986506</v>
      </c>
      <c r="E22" s="9">
        <f>$F$8/$E$8</f>
        <v>1.1170916077816684</v>
      </c>
      <c r="F22" s="9">
        <f>$G$8/$F$8</f>
        <v>1.0644038835830354</v>
      </c>
      <c r="G22" s="9">
        <f>$H$8/$G$8</f>
        <v>1.0257219856798865</v>
      </c>
      <c r="H22" s="9">
        <f>$I$8/$H$8</f>
        <v>1.0162619321538509</v>
      </c>
      <c r="I22" s="9">
        <f>$J$8/$I$8</f>
        <v>1.0156753559335863</v>
      </c>
      <c r="J22" s="9">
        <f>$K$8/$J$8</f>
        <v>1.0023948428039242</v>
      </c>
      <c r="K22" s="9">
        <f>$L$8/$K$8</f>
        <v>1.0064811800355613</v>
      </c>
    </row>
    <row r="23" spans="3:12" x14ac:dyDescent="0.45">
      <c r="C23" s="4">
        <v>1990</v>
      </c>
      <c r="D23" s="8">
        <f>$E$9/$D$9</f>
        <v>1.4203653871093243</v>
      </c>
      <c r="E23" s="9">
        <f>$F$9/$E$9</f>
        <v>1.1524546476526345</v>
      </c>
      <c r="F23" s="9">
        <f>$G$9/$F$9</f>
        <v>1.0602015300438217</v>
      </c>
      <c r="G23" s="9">
        <f>$H$9/$G$9</f>
        <v>1.0274387823252209</v>
      </c>
      <c r="H23" s="9">
        <f>$I$9/$H$9</f>
        <v>1.015091732276306</v>
      </c>
      <c r="I23" s="9">
        <f>$J$9/$I$9</f>
        <v>1.0113430777222492</v>
      </c>
      <c r="J23" s="9">
        <f>$K$9/$J$9</f>
        <v>1.0023556395871431</v>
      </c>
    </row>
    <row r="24" spans="3:12" x14ac:dyDescent="0.45">
      <c r="C24" s="4">
        <v>1991</v>
      </c>
      <c r="D24" s="8">
        <f>$E$10/$D$10</f>
        <v>1.384344909200814</v>
      </c>
      <c r="E24" s="9">
        <f>$F$10/$E$10</f>
        <v>1.1275330410022077</v>
      </c>
      <c r="F24" s="9">
        <f>$G$10/$F$10</f>
        <v>1.0832833346060282</v>
      </c>
      <c r="G24" s="9">
        <f>$H$10/$G$10</f>
        <v>1.0241230168120963</v>
      </c>
      <c r="H24" s="9">
        <f>$I$10/$H$10</f>
        <v>1.0121535118339413</v>
      </c>
      <c r="I24" s="9">
        <f>$J$10/$I$10</f>
        <v>1.0052800310875796</v>
      </c>
    </row>
    <row r="25" spans="3:12" x14ac:dyDescent="0.45">
      <c r="C25" s="4">
        <v>1992</v>
      </c>
      <c r="D25" s="8">
        <f>$E$11/$D$11</f>
        <v>1.3384693165129884</v>
      </c>
      <c r="E25" s="9">
        <f>$F$11/$E$11</f>
        <v>1.1377976832865673</v>
      </c>
      <c r="F25" s="9">
        <f>$G$11/$F$11</f>
        <v>1.0593452108067092</v>
      </c>
      <c r="G25" s="9">
        <f>$H$11/$G$11</f>
        <v>1.0288161645103042</v>
      </c>
      <c r="H25" s="9">
        <f>$I$11/$H$11</f>
        <v>1.0267616257143686</v>
      </c>
    </row>
    <row r="26" spans="3:12" x14ac:dyDescent="0.45">
      <c r="C26" s="4">
        <v>1993</v>
      </c>
      <c r="D26" s="8">
        <f>$E$12/$D$12</f>
        <v>1.3484358457455294</v>
      </c>
      <c r="E26" s="9">
        <f>$F$12/$E$12</f>
        <v>1.1258658148339356</v>
      </c>
      <c r="F26" s="9">
        <f>$G$12/$F$12</f>
        <v>1.0528809640948236</v>
      </c>
      <c r="G26" s="9">
        <f>$H$12/$G$12</f>
        <v>1.0277324114903732</v>
      </c>
    </row>
    <row r="27" spans="3:12" x14ac:dyDescent="0.45">
      <c r="C27" s="4">
        <v>1994</v>
      </c>
      <c r="D27" s="8">
        <f>$E$13/$D$13</f>
        <v>1.2918409902910042</v>
      </c>
      <c r="E27" s="9">
        <f>$F$13/$E$13</f>
        <v>1.111433829577233</v>
      </c>
      <c r="F27" s="9">
        <f>$G$13/$F$13</f>
        <v>1.0687865683032307</v>
      </c>
    </row>
    <row r="28" spans="3:12" x14ac:dyDescent="0.45">
      <c r="C28" s="4">
        <v>1995</v>
      </c>
      <c r="D28" s="8">
        <f>$E$14/$D$14</f>
        <v>1.293792480283833</v>
      </c>
      <c r="E28" s="9">
        <f>$F$14/$E$14</f>
        <v>1.104282853181328</v>
      </c>
    </row>
    <row r="29" spans="3:12" x14ac:dyDescent="0.45">
      <c r="C29" s="4">
        <v>1996</v>
      </c>
      <c r="D29" s="8">
        <f>$E$15/$D$15</f>
        <v>1.2950225226807963</v>
      </c>
    </row>
    <row r="32" spans="3:12" x14ac:dyDescent="0.45">
      <c r="C32" s="10" t="s">
        <v>31</v>
      </c>
    </row>
    <row r="33" spans="3:26" x14ac:dyDescent="0.45">
      <c r="C33" s="4" t="s">
        <v>32</v>
      </c>
      <c r="D33" s="16">
        <f>AVERAGE($D$21:$D$29)</f>
        <v>1.3399097362390349</v>
      </c>
      <c r="E33" s="16">
        <f>AVERAGE($E$21:$E$28)</f>
        <v>1.122060869449331</v>
      </c>
      <c r="F33" s="16">
        <f>AVERAGE($F$21:$F$27)</f>
        <v>1.0656893996017296</v>
      </c>
      <c r="G33" s="16">
        <f>AVERAGE($G$21:$G$26)</f>
        <v>1.0279404895291522</v>
      </c>
      <c r="H33" s="16">
        <f>AVERAGE($H$21:$H$25)</f>
        <v>1.0161939699041542</v>
      </c>
      <c r="I33" s="16">
        <f>AVERAGE($I$21:$I$24)</f>
        <v>1.0096824443156707</v>
      </c>
      <c r="J33" s="16">
        <f>AVERAGE($J$21:$J$23)</f>
        <v>1.005025056229867</v>
      </c>
      <c r="K33" s="16">
        <f>AVERAGE($K$21:$K$22)</f>
        <v>1.0047042060903761</v>
      </c>
      <c r="L33" s="16">
        <f>AVERAGE($L$21:$L$21)</f>
        <v>1.0111170758911121</v>
      </c>
      <c r="O33" t="s">
        <v>51</v>
      </c>
      <c r="P33" t="s">
        <v>16</v>
      </c>
      <c r="Q33" t="s">
        <v>54</v>
      </c>
      <c r="R33">
        <v>1.3399099999999999</v>
      </c>
      <c r="S33">
        <v>1.122061</v>
      </c>
      <c r="T33">
        <v>1.0656890000000001</v>
      </c>
      <c r="U33">
        <v>1.0279400000000001</v>
      </c>
      <c r="V33">
        <v>1.016194</v>
      </c>
      <c r="W33">
        <v>1.009682</v>
      </c>
      <c r="X33">
        <v>1.0050250000000001</v>
      </c>
      <c r="Y33">
        <v>1.004704</v>
      </c>
      <c r="Z33">
        <v>1.011117</v>
      </c>
    </row>
    <row r="34" spans="3:26" x14ac:dyDescent="0.45">
      <c r="C34" s="4" t="s">
        <v>33</v>
      </c>
      <c r="D34" s="16">
        <f>AVERAGE($D$25:$D$29)</f>
        <v>1.3135122311028304</v>
      </c>
      <c r="E34" s="16">
        <f>AVERAGE($E$24:$E$28)</f>
        <v>1.1213826443762542</v>
      </c>
      <c r="F34" s="16">
        <f>AVERAGE($F$23:$F$27)</f>
        <v>1.0648995215709225</v>
      </c>
      <c r="G34" s="16">
        <f>AVERAGE($G$22:$G$26)</f>
        <v>1.0267664721635761</v>
      </c>
      <c r="H34" s="16">
        <f>AVERAGE($H$21:$H$25)</f>
        <v>1.0161939699041542</v>
      </c>
      <c r="I34" s="16">
        <f>AVERAGE($I$21:$I$24)</f>
        <v>1.0096824443156707</v>
      </c>
      <c r="J34" s="16">
        <f>AVERAGE($J$21:$J$23)</f>
        <v>1.005025056229867</v>
      </c>
      <c r="K34" s="16">
        <f>AVERAGE($K$21:$K$22)</f>
        <v>1.0047042060903761</v>
      </c>
      <c r="L34" s="16">
        <f>AVERAGE($L$21:$L$21)</f>
        <v>1.0111170758911121</v>
      </c>
      <c r="O34" t="s">
        <v>51</v>
      </c>
      <c r="P34" t="s">
        <v>16</v>
      </c>
      <c r="Q34" t="s">
        <v>52</v>
      </c>
      <c r="R34">
        <v>1.293552</v>
      </c>
      <c r="S34">
        <v>1.113861</v>
      </c>
      <c r="T34">
        <v>1.060338</v>
      </c>
      <c r="U34">
        <v>1.026891</v>
      </c>
      <c r="V34">
        <v>1.0180020000000001</v>
      </c>
      <c r="W34">
        <v>1.0107660000000001</v>
      </c>
      <c r="X34">
        <v>1.0050250000000001</v>
      </c>
      <c r="Y34">
        <v>1.004704</v>
      </c>
      <c r="Z34">
        <v>1.011117</v>
      </c>
    </row>
    <row r="35" spans="3:26" x14ac:dyDescent="0.45">
      <c r="C35" s="4" t="s">
        <v>34</v>
      </c>
      <c r="D35" s="16">
        <f>AVERAGE($D$27:$D$29)</f>
        <v>1.2935519977518779</v>
      </c>
      <c r="E35" s="16">
        <f>AVERAGE($E$26:$E$28)</f>
        <v>1.1138608325308323</v>
      </c>
      <c r="F35" s="16">
        <f>AVERAGE($F$25:$F$27)</f>
        <v>1.0603375810682545</v>
      </c>
      <c r="G35" s="16">
        <f>AVERAGE($G$24:$G$26)</f>
        <v>1.0268905309375913</v>
      </c>
      <c r="H35" s="16">
        <f>AVERAGE($H$23:$H$25)</f>
        <v>1.0180022899415386</v>
      </c>
      <c r="I35" s="16">
        <f>AVERAGE($I$22:$I$24)</f>
        <v>1.0107661549144717</v>
      </c>
      <c r="J35" s="16">
        <f>AVERAGE($J$21:$J$23)</f>
        <v>1.005025056229867</v>
      </c>
      <c r="K35" s="16">
        <f>AVERAGE($K$21:$K$22)</f>
        <v>1.0047042060903761</v>
      </c>
      <c r="L35" s="16">
        <f>AVERAGE($L$21:$L$21)</f>
        <v>1.0111170758911121</v>
      </c>
      <c r="O35" t="s">
        <v>51</v>
      </c>
      <c r="P35" t="s">
        <v>16</v>
      </c>
      <c r="Q35" t="s">
        <v>53</v>
      </c>
      <c r="R35">
        <v>1.313512</v>
      </c>
      <c r="S35">
        <v>1.121383</v>
      </c>
      <c r="T35">
        <v>1.0649</v>
      </c>
      <c r="U35">
        <v>1.0267660000000001</v>
      </c>
      <c r="V35">
        <v>1.016194</v>
      </c>
      <c r="W35">
        <v>1.009682</v>
      </c>
      <c r="X35">
        <v>1.0050250000000001</v>
      </c>
      <c r="Y35">
        <v>1.004704</v>
      </c>
      <c r="Z35">
        <v>1.011117</v>
      </c>
    </row>
    <row r="36" spans="3:26" x14ac:dyDescent="0.45">
      <c r="C36" s="4" t="s">
        <v>35</v>
      </c>
      <c r="D36" s="16">
        <f>SUM($E$7:$E$15)/SUM($D$7:$D$15)</f>
        <v>1.3364343413518358</v>
      </c>
      <c r="E36" s="16">
        <f>SUM($F$7:$F$14)/SUM($E$7:$E$14)</f>
        <v>1.1219638450964264</v>
      </c>
      <c r="F36" s="16">
        <f>SUM($G$7:$G$13)/SUM($F$7:$F$13)</f>
        <v>1.0653582627217844</v>
      </c>
      <c r="G36" s="16">
        <f>SUM($H$7:$H$12)/SUM($G$7:$G$12)</f>
        <v>1.027860808237065</v>
      </c>
      <c r="H36" s="16">
        <f>SUM($I$7:$I$11)/SUM($H$7:$H$11)</f>
        <v>1.0163049078198563</v>
      </c>
      <c r="I36" s="16">
        <f>SUM($J$7:$J$10)/SUM($I$7:$I$10)</f>
        <v>1.0097169495859477</v>
      </c>
      <c r="J36" s="16">
        <f>SUM($K$7:$K$9)/SUM($J$7:$J$9)</f>
        <v>1.004824446466386</v>
      </c>
      <c r="K36" s="16">
        <f>SUM($L$7:$L$8)/SUM($K$7:$K$8)</f>
        <v>1.0047421488533412</v>
      </c>
      <c r="L36" s="16">
        <f>SUM($M$7:$M$7)/SUM($L$7:$L$7)</f>
        <v>1.0111170758911121</v>
      </c>
    </row>
    <row r="37" spans="3:26" x14ac:dyDescent="0.45">
      <c r="C37" s="4" t="s">
        <v>36</v>
      </c>
      <c r="D37" s="16">
        <f>SUM($E$11:$E$15)/SUM($D$11:$D$15)</f>
        <v>1.3121855995194835</v>
      </c>
      <c r="E37" s="16">
        <f>SUM($F$10:$F$14)/SUM($E$10:$E$14)</f>
        <v>1.1206158751004589</v>
      </c>
      <c r="F37" s="16">
        <f>SUM($G$9:$G$13)/SUM($F$9:$F$13)</f>
        <v>1.0645915656798843</v>
      </c>
      <c r="G37" s="16">
        <f>SUM($H$8:$H$12)/SUM($G$8:$G$12)</f>
        <v>1.0268128587470704</v>
      </c>
      <c r="H37" s="16">
        <f>SUM($I$7:$I$11)/SUM($H$7:$H$11)</f>
        <v>1.0163049078198563</v>
      </c>
      <c r="I37" s="16">
        <f>SUM($J$7:$J$10)/SUM($I$7:$I$10)</f>
        <v>1.0097169495859477</v>
      </c>
      <c r="J37" s="16">
        <f>SUM($K$7:$K$9)/SUM($J$7:$J$9)</f>
        <v>1.004824446466386</v>
      </c>
      <c r="K37" s="16">
        <f>SUM($L$7:$L$8)/SUM($K$7:$K$8)</f>
        <v>1.0047421488533412</v>
      </c>
      <c r="L37" s="16">
        <f>SUM($M$7:$M$7)/SUM($L$7:$L$7)</f>
        <v>1.0111170758911121</v>
      </c>
      <c r="O37" t="s">
        <v>51</v>
      </c>
      <c r="P37" t="s">
        <v>16</v>
      </c>
      <c r="Q37" t="s">
        <v>55</v>
      </c>
      <c r="R37">
        <v>1.2935239999999999</v>
      </c>
      <c r="S37">
        <v>1.1136779999999999</v>
      </c>
      <c r="T37">
        <v>1.0604629999999999</v>
      </c>
      <c r="U37">
        <v>1.0269280000000001</v>
      </c>
      <c r="V37">
        <v>1.017973</v>
      </c>
      <c r="W37">
        <v>1.0107060000000001</v>
      </c>
      <c r="X37">
        <v>1.0048239999999999</v>
      </c>
      <c r="Y37">
        <v>1.004742</v>
      </c>
      <c r="Z37">
        <v>1.011117</v>
      </c>
    </row>
    <row r="38" spans="3:26" x14ac:dyDescent="0.45">
      <c r="C38" s="4" t="s">
        <v>37</v>
      </c>
      <c r="D38" s="16">
        <f>SUM($E$13:$E$15)/SUM($D$13:$D$15)</f>
        <v>1.2935244951442735</v>
      </c>
      <c r="E38" s="16">
        <f>SUM($F$12:$F$14)/SUM($E$12:$E$14)</f>
        <v>1.1136784826411223</v>
      </c>
      <c r="F38" s="16">
        <f>SUM($G$11:$G$13)/SUM($F$11:$F$13)</f>
        <v>1.0604631963505939</v>
      </c>
      <c r="G38" s="16">
        <f>SUM($H$10:$H$12)/SUM($G$10:$G$12)</f>
        <v>1.0269276918015444</v>
      </c>
      <c r="H38" s="16">
        <f>SUM($I$9:$I$11)/SUM($H$9:$H$11)</f>
        <v>1.0179733169155776</v>
      </c>
      <c r="I38" s="16">
        <f>SUM($J$8:$J$10)/SUM($I$8:$I$10)</f>
        <v>1.0107055696469753</v>
      </c>
      <c r="J38" s="16">
        <f>SUM($K$7:$K$9)/SUM($J$7:$J$9)</f>
        <v>1.004824446466386</v>
      </c>
      <c r="K38" s="16">
        <f>SUM($L$7:$L$8)/SUM($K$7:$K$8)</f>
        <v>1.0047421488533412</v>
      </c>
      <c r="L38" s="16">
        <f>SUM($M$7:$M$7)/SUM($L$7:$L$7)</f>
        <v>1.0111170758911121</v>
      </c>
      <c r="O38" t="s">
        <v>51</v>
      </c>
      <c r="P38" t="s">
        <v>16</v>
      </c>
      <c r="Q38" t="s">
        <v>56</v>
      </c>
      <c r="R38">
        <v>1.3121860000000001</v>
      </c>
      <c r="S38">
        <v>1.1206160000000001</v>
      </c>
      <c r="T38">
        <v>1.064592</v>
      </c>
      <c r="U38">
        <v>1.026813</v>
      </c>
      <c r="V38">
        <v>1.016305</v>
      </c>
      <c r="W38">
        <v>1.009717</v>
      </c>
      <c r="X38">
        <v>1.0048239999999999</v>
      </c>
      <c r="Y38">
        <v>1.004742</v>
      </c>
      <c r="Z38">
        <v>1.011117</v>
      </c>
    </row>
    <row r="39" spans="3:26" x14ac:dyDescent="0.45">
      <c r="C39" s="4" t="s">
        <v>38</v>
      </c>
      <c r="D39" s="16">
        <v>1.3399097362390349</v>
      </c>
      <c r="E39" s="16">
        <v>1.122060869449331</v>
      </c>
      <c r="F39" s="16">
        <v>1.0656893996017296</v>
      </c>
      <c r="G39" s="16">
        <v>1.0279404895291522</v>
      </c>
      <c r="H39" s="16">
        <v>1.0161939699041542</v>
      </c>
      <c r="I39" s="16">
        <v>1.0096824443156707</v>
      </c>
      <c r="J39" s="16">
        <v>1.005025056229867</v>
      </c>
      <c r="K39" s="16">
        <v>1.0047042060903761</v>
      </c>
      <c r="L39" s="16">
        <v>1.0111170758911121</v>
      </c>
      <c r="O39" t="s">
        <v>51</v>
      </c>
      <c r="P39" t="s">
        <v>16</v>
      </c>
      <c r="Q39" t="s">
        <v>57</v>
      </c>
      <c r="R39">
        <v>1.3364339999999999</v>
      </c>
      <c r="S39">
        <v>1.121964</v>
      </c>
      <c r="T39">
        <v>1.065358</v>
      </c>
      <c r="U39">
        <v>1.0278609999999999</v>
      </c>
      <c r="V39">
        <v>1.016305</v>
      </c>
      <c r="W39">
        <v>1.009717</v>
      </c>
      <c r="X39">
        <v>1.0048239999999999</v>
      </c>
      <c r="Y39">
        <v>1.004742</v>
      </c>
      <c r="Z39">
        <v>1.011117</v>
      </c>
    </row>
    <row r="40" spans="3:26" x14ac:dyDescent="0.45">
      <c r="C40" s="4" t="s">
        <v>39</v>
      </c>
      <c r="D40" s="16">
        <f>$D$39*$E$40</f>
        <v>1.8115813910357397</v>
      </c>
      <c r="E40" s="16">
        <f>$E$39*$F$40</f>
        <v>1.3520174844916273</v>
      </c>
      <c r="F40" s="16">
        <f>$F$39*$G$40</f>
        <v>1.2049413015847803</v>
      </c>
      <c r="G40" s="16">
        <f>$G$39*$H$40</f>
        <v>1.130668374889618</v>
      </c>
      <c r="H40" s="16">
        <f>$H$39*$I$40</f>
        <v>1.0999356348026725</v>
      </c>
      <c r="I40" s="16">
        <f>$I$39*$J$40</f>
        <v>1.0824071657366916</v>
      </c>
      <c r="J40" s="16">
        <f>$J$39*$K$40</f>
        <v>1.0720273208972266</v>
      </c>
      <c r="K40" s="16">
        <f>$K$39*$L$40</f>
        <v>1.0666672579474825</v>
      </c>
      <c r="L40" s="16">
        <f>$L$39*$M$40</f>
        <v>1.0616729296856677</v>
      </c>
      <c r="M40" s="9">
        <v>1.05</v>
      </c>
    </row>
    <row r="41" spans="3:26" x14ac:dyDescent="0.45">
      <c r="C41" s="4" t="s">
        <v>40</v>
      </c>
      <c r="D41" s="12">
        <f>1/$D$40</f>
        <v>0.55200390385345466</v>
      </c>
      <c r="E41" s="12">
        <f>1/$E$40</f>
        <v>0.73963540521519988</v>
      </c>
      <c r="F41" s="12">
        <f>1/$F$40</f>
        <v>0.82991594585127559</v>
      </c>
      <c r="G41" s="12">
        <f>1/$G$40</f>
        <v>0.8844326260541473</v>
      </c>
      <c r="H41" s="12">
        <f>1/$H$40</f>
        <v>0.9091441065816539</v>
      </c>
      <c r="I41" s="12">
        <f>1/$I$40</f>
        <v>0.9238667588821764</v>
      </c>
      <c r="J41" s="12">
        <f>1/$J$40</f>
        <v>0.93281204733015222</v>
      </c>
      <c r="K41" s="12">
        <f>1/$K$40</f>
        <v>0.9374994803198835</v>
      </c>
      <c r="L41" s="12">
        <f>1/$L$40</f>
        <v>0.94190967108492873</v>
      </c>
    </row>
    <row r="43" spans="3:26" x14ac:dyDescent="0.45">
      <c r="C43" s="10" t="s">
        <v>41</v>
      </c>
    </row>
    <row r="44" spans="3:26" ht="14.65" thickBot="1" x14ac:dyDescent="0.5">
      <c r="C44" s="13" t="s">
        <v>15</v>
      </c>
      <c r="D44" s="13" t="s">
        <v>42</v>
      </c>
      <c r="E44" s="13" t="s">
        <v>43</v>
      </c>
      <c r="F44" s="13" t="s">
        <v>44</v>
      </c>
      <c r="G44" s="13" t="s">
        <v>45</v>
      </c>
      <c r="H44" s="13" t="s">
        <v>46</v>
      </c>
      <c r="I44" s="13" t="s">
        <v>47</v>
      </c>
      <c r="J44" s="13" t="s">
        <v>48</v>
      </c>
      <c r="K44" s="13" t="s">
        <v>49</v>
      </c>
    </row>
    <row r="45" spans="3:26" x14ac:dyDescent="0.45">
      <c r="C45" s="4">
        <v>1988</v>
      </c>
      <c r="D45" s="14">
        <v>1000</v>
      </c>
      <c r="E45" s="14">
        <f>$M$7</f>
        <v>194000</v>
      </c>
      <c r="F45" s="9">
        <f>$M$40</f>
        <v>1.05</v>
      </c>
      <c r="G45" s="12">
        <v>0.85</v>
      </c>
      <c r="H45" s="14">
        <f>$F$45*$E$45</f>
        <v>203700</v>
      </c>
      <c r="I45" s="14">
        <f>$D$45*$G$45*(1-1/$F$45)+$E$45</f>
        <v>194040.47619047618</v>
      </c>
      <c r="J45" s="14">
        <f>$H$45</f>
        <v>203700</v>
      </c>
      <c r="K45" s="15">
        <f>$J$45/$D$45</f>
        <v>203.7</v>
      </c>
    </row>
    <row r="46" spans="3:26" x14ac:dyDescent="0.45">
      <c r="C46" s="4">
        <v>1989</v>
      </c>
      <c r="D46" s="14">
        <v>1000</v>
      </c>
      <c r="E46" s="14">
        <f>$L$8</f>
        <v>200949</v>
      </c>
      <c r="F46" s="9">
        <f>$L$40</f>
        <v>1.0616729296856677</v>
      </c>
      <c r="G46" s="12">
        <v>0.85</v>
      </c>
      <c r="H46" s="14">
        <f>$F$46*$E$46</f>
        <v>213342.11354740526</v>
      </c>
      <c r="I46" s="14">
        <f>$D$46*$G$46*(1-1/$F$46)+$E$46</f>
        <v>200998.37677957781</v>
      </c>
      <c r="J46" s="14">
        <f>$H$46</f>
        <v>213342.11354740526</v>
      </c>
      <c r="K46" s="15">
        <f>$J$46/$D$46</f>
        <v>213.34211354740526</v>
      </c>
    </row>
    <row r="47" spans="3:26" x14ac:dyDescent="0.45">
      <c r="C47" s="4">
        <v>1990</v>
      </c>
      <c r="D47" s="14">
        <v>1000</v>
      </c>
      <c r="E47" s="14">
        <f>$K$9</f>
        <v>226373</v>
      </c>
      <c r="F47" s="9">
        <f>$K$40</f>
        <v>1.0666672579474825</v>
      </c>
      <c r="G47" s="12">
        <v>0.85</v>
      </c>
      <c r="H47" s="14">
        <f>$F$47*$E$47</f>
        <v>241464.66718334545</v>
      </c>
      <c r="I47" s="14">
        <f>$D$47*$G$47*(1-1/$F$47)+$E$47</f>
        <v>226426.1254417281</v>
      </c>
      <c r="J47" s="14">
        <f>$H$47</f>
        <v>241464.66718334545</v>
      </c>
      <c r="K47" s="15">
        <f>$J$47/$D$47</f>
        <v>241.46466718334545</v>
      </c>
    </row>
    <row r="48" spans="3:26" x14ac:dyDescent="0.45">
      <c r="C48" s="4">
        <v>1991</v>
      </c>
      <c r="D48" s="14">
        <v>1000</v>
      </c>
      <c r="E48" s="14">
        <f>$J$10</f>
        <v>206957</v>
      </c>
      <c r="F48" s="9">
        <f>$J$40</f>
        <v>1.0720273208972266</v>
      </c>
      <c r="G48" s="12">
        <v>0.85</v>
      </c>
      <c r="H48" s="14">
        <f>$F$48*$E$48</f>
        <v>221863.55825092734</v>
      </c>
      <c r="I48" s="14">
        <f>$D$48*$G$48*(1-1/$F$48)+$E$48</f>
        <v>207014.10975976937</v>
      </c>
      <c r="J48" s="14">
        <f>$H$48</f>
        <v>221863.55825092734</v>
      </c>
      <c r="K48" s="15">
        <f>$J$48/$D$48</f>
        <v>221.86355825092733</v>
      </c>
    </row>
    <row r="49" spans="3:11" x14ac:dyDescent="0.45">
      <c r="C49" s="4">
        <v>1992</v>
      </c>
      <c r="D49" s="14">
        <v>1000</v>
      </c>
      <c r="E49" s="14">
        <f>$I$11</f>
        <v>212361</v>
      </c>
      <c r="F49" s="9">
        <f>$I$40</f>
        <v>1.0824071657366916</v>
      </c>
      <c r="G49" s="12">
        <v>0.85</v>
      </c>
      <c r="H49" s="14">
        <f>$F$49*$E$49</f>
        <v>229861.06812300955</v>
      </c>
      <c r="I49" s="14">
        <f>$D$49*$G$49*(1-1/$F$49)+$E$49</f>
        <v>212425.71325495015</v>
      </c>
      <c r="J49" s="14">
        <f>$H$49</f>
        <v>229861.06812300955</v>
      </c>
      <c r="K49" s="15">
        <f>$J$49/$D$49</f>
        <v>229.86106812300955</v>
      </c>
    </row>
    <row r="50" spans="3:11" x14ac:dyDescent="0.45">
      <c r="C50" s="4">
        <v>1993</v>
      </c>
      <c r="D50" s="14">
        <v>1000</v>
      </c>
      <c r="E50" s="14">
        <f>$H$12</f>
        <v>226541</v>
      </c>
      <c r="F50" s="9">
        <f>$H$40</f>
        <v>1.0999356348026725</v>
      </c>
      <c r="G50" s="12">
        <v>0.85</v>
      </c>
      <c r="H50" s="14">
        <f>$F$50*$E$50</f>
        <v>249180.51864383224</v>
      </c>
      <c r="I50" s="14">
        <f>$D$50*$G$50*(1-1/$F$50)+$E$50</f>
        <v>226618.22750940558</v>
      </c>
      <c r="J50" s="14">
        <f>$H$50</f>
        <v>249180.51864383224</v>
      </c>
      <c r="K50" s="15">
        <f>$J$50/$D$50</f>
        <v>249.18051864383224</v>
      </c>
    </row>
    <row r="51" spans="3:11" x14ac:dyDescent="0.45">
      <c r="C51" s="4">
        <v>1994</v>
      </c>
      <c r="D51" s="14">
        <v>1000</v>
      </c>
      <c r="E51" s="14">
        <f>$G$13</f>
        <v>231077</v>
      </c>
      <c r="F51" s="9">
        <f>$G$40</f>
        <v>1.130668374889618</v>
      </c>
      <c r="G51" s="12">
        <v>0.85</v>
      </c>
      <c r="H51" s="14">
        <f>$F$51*$E$51</f>
        <v>261271.45606436828</v>
      </c>
      <c r="I51" s="14">
        <f>$D$51*$G$51*(1-1/$F$51)+$E$51</f>
        <v>231175.23226785398</v>
      </c>
      <c r="J51" s="14">
        <f>$H$51</f>
        <v>261271.45606436828</v>
      </c>
      <c r="K51" s="15">
        <f>$J$51/$D$51</f>
        <v>261.27145606436829</v>
      </c>
    </row>
    <row r="52" spans="3:11" x14ac:dyDescent="0.45">
      <c r="C52" s="4">
        <v>1995</v>
      </c>
      <c r="D52" s="14">
        <v>1000</v>
      </c>
      <c r="E52" s="14">
        <f>$F$14</f>
        <v>215037</v>
      </c>
      <c r="F52" s="9">
        <f>$F$40</f>
        <v>1.2049413015847803</v>
      </c>
      <c r="G52" s="12">
        <v>0.85</v>
      </c>
      <c r="H52" s="14">
        <f>$F$52*$E$52</f>
        <v>259106.96266888641</v>
      </c>
      <c r="I52" s="14">
        <f>$D$52*$G$52*(1-1/$F$52)+$E$52</f>
        <v>215181.57144602641</v>
      </c>
      <c r="J52" s="14">
        <f>$H$52</f>
        <v>259106.96266888641</v>
      </c>
      <c r="K52" s="15">
        <f>$J$52/$D$52</f>
        <v>259.10696266888641</v>
      </c>
    </row>
    <row r="53" spans="3:11" x14ac:dyDescent="0.45">
      <c r="C53" s="4">
        <v>1996</v>
      </c>
      <c r="D53" s="14">
        <v>1000</v>
      </c>
      <c r="E53" s="14">
        <f>$E$15</f>
        <v>184283</v>
      </c>
      <c r="F53" s="9">
        <f>$E$40</f>
        <v>1.3520174844916273</v>
      </c>
      <c r="G53" s="12">
        <v>0.85</v>
      </c>
      <c r="H53" s="14">
        <f>$F$53*$E$53</f>
        <v>249153.83809457056</v>
      </c>
      <c r="I53" s="14">
        <f>$D$53*$G$53*(1-1/$F$53)+$E$53</f>
        <v>184504.30990556709</v>
      </c>
      <c r="J53" s="14">
        <f>$H$53</f>
        <v>249153.83809457056</v>
      </c>
      <c r="K53" s="15">
        <f>$J$53/$D$53</f>
        <v>249.15383809457055</v>
      </c>
    </row>
    <row r="54" spans="3:11" x14ac:dyDescent="0.45">
      <c r="C54" s="4">
        <v>1997</v>
      </c>
      <c r="D54" s="14">
        <v>1000</v>
      </c>
      <c r="E54" s="14">
        <f>$D$16</f>
        <v>143970</v>
      </c>
      <c r="F54" s="9">
        <f>$D$40</f>
        <v>1.8115813910357397</v>
      </c>
      <c r="G54" s="12">
        <v>0.85</v>
      </c>
      <c r="H54" s="14">
        <f>$F$54*$E$54</f>
        <v>260813.37286741546</v>
      </c>
      <c r="I54" s="14">
        <f>$D$54*$G$54*(1-1/$F$54)+$E$54</f>
        <v>144350.79668172458</v>
      </c>
      <c r="J54" s="14">
        <f>$H$54</f>
        <v>260813.37286741546</v>
      </c>
      <c r="K54" s="15">
        <f>$J$54/$D$54</f>
        <v>260.81337286741547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Mildenhall</cp:lastModifiedBy>
  <dcterms:created xsi:type="dcterms:W3CDTF">2019-03-13T21:25:58Z</dcterms:created>
  <dcterms:modified xsi:type="dcterms:W3CDTF">2019-03-15T03:14:49Z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{36257301-8727-4726-BFB9-1333806B5C93}</vt:lpwstr>
  </property>
</Properties>
</file>