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Computational Epidemiology\Assignments\"/>
    </mc:Choice>
  </mc:AlternateContent>
  <xr:revisionPtr revIDLastSave="0" documentId="13_ncr:1_{C93DCA41-724B-4794-9D54-2C4B5DE5D20E}" xr6:coauthVersionLast="45" xr6:coauthVersionMax="45" xr10:uidLastSave="{00000000-0000-0000-0000-000000000000}"/>
  <bookViews>
    <workbookView xWindow="-120" yWindow="-120" windowWidth="29040" windowHeight="15990" activeTab="1" xr2:uid="{3EBB5B45-944A-4C1F-B83A-7586E33F6B6B}"/>
  </bookViews>
  <sheets>
    <sheet name="SIR" sheetId="1" r:id="rId1"/>
    <sheet name="SLIR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3" l="1"/>
  <c r="F7" i="3"/>
  <c r="G7" i="3" s="1"/>
  <c r="H7" i="3"/>
  <c r="N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M6" i="3"/>
  <c r="L6" i="3"/>
  <c r="E6" i="3"/>
  <c r="D7" i="3" s="1"/>
  <c r="G4" i="3"/>
  <c r="J7" i="3" s="1"/>
  <c r="K7" i="3" s="1"/>
  <c r="L6" i="1"/>
  <c r="E6" i="1"/>
  <c r="E7" i="3" l="1"/>
  <c r="I7" i="3"/>
  <c r="D7" i="1"/>
  <c r="E7" i="1" s="1"/>
  <c r="J6" i="1"/>
  <c r="K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G4" i="1"/>
  <c r="F4" i="1"/>
  <c r="H7" i="1" s="1"/>
  <c r="I7" i="1" s="1"/>
  <c r="H8" i="3" l="1"/>
  <c r="I8" i="3" s="1"/>
  <c r="M7" i="3"/>
  <c r="F8" i="3"/>
  <c r="N7" i="3"/>
  <c r="G8" i="3"/>
  <c r="L7" i="3"/>
  <c r="J8" i="3"/>
  <c r="K8" i="3" s="1"/>
  <c r="D8" i="3"/>
  <c r="E8" i="3" s="1"/>
  <c r="F7" i="1"/>
  <c r="G7" i="1" s="1"/>
  <c r="F8" i="1" s="1"/>
  <c r="F9" i="3" l="1"/>
  <c r="G9" i="3" s="1"/>
  <c r="H9" i="3"/>
  <c r="I9" i="3" s="1"/>
  <c r="N8" i="3"/>
  <c r="L7" i="1"/>
  <c r="J7" i="1"/>
  <c r="K7" i="1"/>
  <c r="L8" i="3"/>
  <c r="J9" i="3"/>
  <c r="D9" i="3"/>
  <c r="E9" i="3" s="1"/>
  <c r="M8" i="3"/>
  <c r="K9" i="3"/>
  <c r="H8" i="1"/>
  <c r="I8" i="1" s="1"/>
  <c r="G8" i="1"/>
  <c r="H9" i="1" s="1"/>
  <c r="D8" i="1"/>
  <c r="E8" i="1" s="1"/>
  <c r="H10" i="3" l="1"/>
  <c r="I10" i="3" s="1"/>
  <c r="F10" i="3"/>
  <c r="G10" i="3"/>
  <c r="N9" i="3"/>
  <c r="J8" i="1"/>
  <c r="L8" i="1"/>
  <c r="D9" i="1"/>
  <c r="E9" i="1" s="1"/>
  <c r="F9" i="1"/>
  <c r="G9" i="1" s="1"/>
  <c r="H10" i="1" s="1"/>
  <c r="D10" i="3"/>
  <c r="E10" i="3" s="1"/>
  <c r="J10" i="3"/>
  <c r="K10" i="3" s="1"/>
  <c r="L9" i="3"/>
  <c r="M9" i="3"/>
  <c r="I9" i="1"/>
  <c r="K8" i="1"/>
  <c r="F11" i="3" l="1"/>
  <c r="G11" i="3" s="1"/>
  <c r="H11" i="3"/>
  <c r="I11" i="3" s="1"/>
  <c r="N10" i="3"/>
  <c r="F10" i="1"/>
  <c r="G10" i="1" s="1"/>
  <c r="H11" i="1" s="1"/>
  <c r="J9" i="1"/>
  <c r="D10" i="1"/>
  <c r="E10" i="1" s="1"/>
  <c r="F11" i="1" s="1"/>
  <c r="G11" i="1" s="1"/>
  <c r="K9" i="1"/>
  <c r="L10" i="3"/>
  <c r="J11" i="3"/>
  <c r="K11" i="3" s="1"/>
  <c r="D11" i="3"/>
  <c r="E11" i="3" s="1"/>
  <c r="M10" i="3"/>
  <c r="I10" i="1"/>
  <c r="L9" i="1"/>
  <c r="J10" i="1"/>
  <c r="H12" i="3" l="1"/>
  <c r="I12" i="3" s="1"/>
  <c r="F12" i="3"/>
  <c r="G12" i="3" s="1"/>
  <c r="N11" i="3"/>
  <c r="K10" i="1"/>
  <c r="D11" i="1"/>
  <c r="E11" i="1" s="1"/>
  <c r="D12" i="1" s="1"/>
  <c r="E12" i="1" s="1"/>
  <c r="D12" i="3"/>
  <c r="E12" i="3" s="1"/>
  <c r="L11" i="3"/>
  <c r="J12" i="3"/>
  <c r="K12" i="3" s="1"/>
  <c r="M11" i="3"/>
  <c r="I11" i="1"/>
  <c r="L10" i="1"/>
  <c r="H12" i="1"/>
  <c r="J11" i="1"/>
  <c r="F12" i="1"/>
  <c r="G12" i="1" s="1"/>
  <c r="H13" i="3" l="1"/>
  <c r="I13" i="3" s="1"/>
  <c r="F13" i="3"/>
  <c r="N12" i="3"/>
  <c r="G13" i="3"/>
  <c r="L12" i="3"/>
  <c r="J13" i="3"/>
  <c r="K13" i="3" s="1"/>
  <c r="D13" i="3"/>
  <c r="E13" i="3" s="1"/>
  <c r="M12" i="3"/>
  <c r="I12" i="1"/>
  <c r="L11" i="1"/>
  <c r="H13" i="1"/>
  <c r="K11" i="1"/>
  <c r="J12" i="1"/>
  <c r="D13" i="1"/>
  <c r="E13" i="1" s="1"/>
  <c r="F13" i="1"/>
  <c r="G13" i="1" s="1"/>
  <c r="H14" i="3" l="1"/>
  <c r="I14" i="3" s="1"/>
  <c r="F14" i="3"/>
  <c r="G14" i="3" s="1"/>
  <c r="N13" i="3"/>
  <c r="L13" i="3"/>
  <c r="J14" i="3"/>
  <c r="K14" i="3" s="1"/>
  <c r="D14" i="3"/>
  <c r="E14" i="3" s="1"/>
  <c r="M13" i="3"/>
  <c r="I13" i="1"/>
  <c r="L12" i="1"/>
  <c r="H14" i="1"/>
  <c r="K13" i="1"/>
  <c r="K12" i="1"/>
  <c r="D14" i="1"/>
  <c r="E14" i="1" s="1"/>
  <c r="F14" i="1"/>
  <c r="G14" i="1" s="1"/>
  <c r="J13" i="1"/>
  <c r="H15" i="3" l="1"/>
  <c r="I15" i="3" s="1"/>
  <c r="F15" i="3"/>
  <c r="G15" i="3" s="1"/>
  <c r="N14" i="3"/>
  <c r="J15" i="3"/>
  <c r="K15" i="3" s="1"/>
  <c r="L14" i="3"/>
  <c r="M14" i="3"/>
  <c r="D15" i="3"/>
  <c r="E15" i="3" s="1"/>
  <c r="I14" i="1"/>
  <c r="L13" i="1"/>
  <c r="H15" i="1"/>
  <c r="J14" i="1"/>
  <c r="K14" i="1"/>
  <c r="D15" i="1"/>
  <c r="E15" i="1" s="1"/>
  <c r="F15" i="1"/>
  <c r="G15" i="1" s="1"/>
  <c r="F16" i="3" l="1"/>
  <c r="H16" i="3"/>
  <c r="I16" i="3" s="1"/>
  <c r="N15" i="3"/>
  <c r="G16" i="3"/>
  <c r="D16" i="3"/>
  <c r="E16" i="3" s="1"/>
  <c r="J16" i="3"/>
  <c r="K16" i="3" s="1"/>
  <c r="L15" i="3"/>
  <c r="M15" i="3"/>
  <c r="I15" i="1"/>
  <c r="L14" i="1"/>
  <c r="H16" i="1"/>
  <c r="K15" i="1"/>
  <c r="F16" i="1"/>
  <c r="G16" i="1" s="1"/>
  <c r="D16" i="1"/>
  <c r="E16" i="1" s="1"/>
  <c r="J15" i="1"/>
  <c r="F17" i="3" l="1"/>
  <c r="G17" i="3" s="1"/>
  <c r="H17" i="3"/>
  <c r="N16" i="3"/>
  <c r="D17" i="3"/>
  <c r="E17" i="3" s="1"/>
  <c r="M16" i="3"/>
  <c r="I17" i="3"/>
  <c r="L16" i="3"/>
  <c r="J17" i="3"/>
  <c r="K17" i="3" s="1"/>
  <c r="I16" i="1"/>
  <c r="L15" i="1"/>
  <c r="H17" i="1"/>
  <c r="F17" i="1"/>
  <c r="G17" i="1" s="1"/>
  <c r="D17" i="1"/>
  <c r="E17" i="1" s="1"/>
  <c r="J16" i="1"/>
  <c r="F18" i="3" l="1"/>
  <c r="G18" i="3" s="1"/>
  <c r="H18" i="3"/>
  <c r="I18" i="3" s="1"/>
  <c r="N17" i="3"/>
  <c r="M17" i="3"/>
  <c r="D18" i="3"/>
  <c r="E18" i="3" s="1"/>
  <c r="L17" i="3"/>
  <c r="J18" i="3"/>
  <c r="K18" i="3" s="1"/>
  <c r="I17" i="1"/>
  <c r="L16" i="1"/>
  <c r="J17" i="1"/>
  <c r="H18" i="1"/>
  <c r="F18" i="1"/>
  <c r="G18" i="1" s="1"/>
  <c r="D18" i="1"/>
  <c r="E18" i="1" s="1"/>
  <c r="K16" i="1"/>
  <c r="F19" i="3" l="1"/>
  <c r="H19" i="3"/>
  <c r="I19" i="3" s="1"/>
  <c r="N18" i="3"/>
  <c r="G19" i="3"/>
  <c r="M18" i="3"/>
  <c r="D19" i="3"/>
  <c r="E19" i="3" s="1"/>
  <c r="L18" i="3"/>
  <c r="J19" i="3"/>
  <c r="K19" i="3" s="1"/>
  <c r="I18" i="1"/>
  <c r="K18" i="1" s="1"/>
  <c r="L17" i="1"/>
  <c r="H19" i="1"/>
  <c r="J18" i="1"/>
  <c r="F19" i="1"/>
  <c r="G19" i="1" s="1"/>
  <c r="D19" i="1"/>
  <c r="E19" i="1" s="1"/>
  <c r="K17" i="1"/>
  <c r="H20" i="3" l="1"/>
  <c r="I20" i="3" s="1"/>
  <c r="F20" i="3"/>
  <c r="N19" i="3"/>
  <c r="G20" i="3"/>
  <c r="M19" i="3"/>
  <c r="L19" i="3"/>
  <c r="J20" i="3"/>
  <c r="K20" i="3" s="1"/>
  <c r="D20" i="3"/>
  <c r="E20" i="3" s="1"/>
  <c r="I19" i="1"/>
  <c r="L18" i="1"/>
  <c r="H20" i="1"/>
  <c r="D20" i="1"/>
  <c r="E20" i="1" s="1"/>
  <c r="F20" i="1"/>
  <c r="G20" i="1" s="1"/>
  <c r="J19" i="1"/>
  <c r="H21" i="3" l="1"/>
  <c r="F21" i="3"/>
  <c r="G21" i="3" s="1"/>
  <c r="N20" i="3"/>
  <c r="J21" i="3"/>
  <c r="K21" i="3" s="1"/>
  <c r="L20" i="3"/>
  <c r="M20" i="3"/>
  <c r="I21" i="3"/>
  <c r="D21" i="3"/>
  <c r="E21" i="3" s="1"/>
  <c r="I20" i="1"/>
  <c r="L19" i="1"/>
  <c r="H21" i="1"/>
  <c r="F21" i="1"/>
  <c r="G21" i="1" s="1"/>
  <c r="D21" i="1"/>
  <c r="E21" i="1" s="1"/>
  <c r="J20" i="1"/>
  <c r="K19" i="1"/>
  <c r="F22" i="3" l="1"/>
  <c r="H22" i="3"/>
  <c r="G22" i="3"/>
  <c r="N21" i="3"/>
  <c r="I22" i="3"/>
  <c r="H23" i="3" s="1"/>
  <c r="D22" i="3"/>
  <c r="E22" i="3" s="1"/>
  <c r="F23" i="3" s="1"/>
  <c r="J22" i="3"/>
  <c r="K22" i="3" s="1"/>
  <c r="L21" i="3"/>
  <c r="M21" i="3"/>
  <c r="I21" i="1"/>
  <c r="L20" i="1"/>
  <c r="J21" i="1"/>
  <c r="H22" i="1"/>
  <c r="D22" i="1"/>
  <c r="E22" i="1" s="1"/>
  <c r="F22" i="1"/>
  <c r="G22" i="1" s="1"/>
  <c r="K20" i="1"/>
  <c r="N22" i="3" l="1"/>
  <c r="G23" i="3"/>
  <c r="M22" i="3"/>
  <c r="L22" i="3"/>
  <c r="J23" i="3"/>
  <c r="K23" i="3" s="1"/>
  <c r="I23" i="3"/>
  <c r="H24" i="3" s="1"/>
  <c r="D23" i="3"/>
  <c r="E23" i="3" s="1"/>
  <c r="F24" i="3" s="1"/>
  <c r="I22" i="1"/>
  <c r="L21" i="1"/>
  <c r="J22" i="1"/>
  <c r="H23" i="1"/>
  <c r="F23" i="1"/>
  <c r="G23" i="1" s="1"/>
  <c r="D23" i="1"/>
  <c r="E23" i="1" s="1"/>
  <c r="K21" i="1"/>
  <c r="N23" i="3" l="1"/>
  <c r="G24" i="3"/>
  <c r="I24" i="3"/>
  <c r="D24" i="3"/>
  <c r="E24" i="3" s="1"/>
  <c r="L23" i="3"/>
  <c r="J24" i="3"/>
  <c r="K24" i="3" s="1"/>
  <c r="M23" i="3"/>
  <c r="I23" i="1"/>
  <c r="L22" i="1"/>
  <c r="J23" i="1"/>
  <c r="H24" i="1"/>
  <c r="K22" i="1"/>
  <c r="F24" i="1"/>
  <c r="G24" i="1" s="1"/>
  <c r="D24" i="1"/>
  <c r="E24" i="1" s="1"/>
  <c r="H25" i="3" l="1"/>
  <c r="F25" i="3"/>
  <c r="G25" i="3" s="1"/>
  <c r="N24" i="3"/>
  <c r="D25" i="3"/>
  <c r="E25" i="3" s="1"/>
  <c r="M24" i="3"/>
  <c r="L24" i="3"/>
  <c r="J25" i="3"/>
  <c r="K25" i="3" s="1"/>
  <c r="I25" i="3"/>
  <c r="I24" i="1"/>
  <c r="L23" i="1"/>
  <c r="H25" i="1"/>
  <c r="D25" i="1"/>
  <c r="E25" i="1" s="1"/>
  <c r="F25" i="1"/>
  <c r="G25" i="1" s="1"/>
  <c r="K23" i="1"/>
  <c r="J24" i="1"/>
  <c r="H26" i="3" l="1"/>
  <c r="I26" i="3" s="1"/>
  <c r="F26" i="3"/>
  <c r="G26" i="3" s="1"/>
  <c r="N25" i="3"/>
  <c r="M25" i="3"/>
  <c r="D26" i="3"/>
  <c r="E26" i="3" s="1"/>
  <c r="L25" i="3"/>
  <c r="J26" i="3"/>
  <c r="K26" i="3" s="1"/>
  <c r="I25" i="1"/>
  <c r="L24" i="1"/>
  <c r="H26" i="1"/>
  <c r="F26" i="1"/>
  <c r="G26" i="1" s="1"/>
  <c r="D26" i="1"/>
  <c r="E26" i="1" s="1"/>
  <c r="J25" i="1"/>
  <c r="K24" i="1"/>
  <c r="F27" i="3" l="1"/>
  <c r="G27" i="3" s="1"/>
  <c r="H27" i="3"/>
  <c r="N26" i="3"/>
  <c r="M26" i="3"/>
  <c r="L26" i="3"/>
  <c r="J27" i="3"/>
  <c r="K27" i="3" s="1"/>
  <c r="I27" i="3"/>
  <c r="D27" i="3"/>
  <c r="E27" i="3" s="1"/>
  <c r="I26" i="1"/>
  <c r="L25" i="1"/>
  <c r="H27" i="1"/>
  <c r="F27" i="1"/>
  <c r="G27" i="1" s="1"/>
  <c r="D27" i="1"/>
  <c r="E27" i="1" s="1"/>
  <c r="K25" i="1"/>
  <c r="J26" i="1"/>
  <c r="F28" i="3" l="1"/>
  <c r="H28" i="3"/>
  <c r="N27" i="3"/>
  <c r="G28" i="3"/>
  <c r="I28" i="3"/>
  <c r="H29" i="3" s="1"/>
  <c r="D28" i="3"/>
  <c r="E28" i="3" s="1"/>
  <c r="F29" i="3" s="1"/>
  <c r="J28" i="3"/>
  <c r="L27" i="3"/>
  <c r="M27" i="3"/>
  <c r="K28" i="3"/>
  <c r="I27" i="1"/>
  <c r="L26" i="1"/>
  <c r="H28" i="1"/>
  <c r="K26" i="1"/>
  <c r="D28" i="1"/>
  <c r="E28" i="1" s="1"/>
  <c r="F28" i="1"/>
  <c r="G28" i="1" s="1"/>
  <c r="J27" i="1"/>
  <c r="N28" i="3" l="1"/>
  <c r="G29" i="3"/>
  <c r="I29" i="3"/>
  <c r="D29" i="3"/>
  <c r="E29" i="3" s="1"/>
  <c r="M28" i="3"/>
  <c r="L28" i="3"/>
  <c r="J29" i="3"/>
  <c r="K29" i="3" s="1"/>
  <c r="I28" i="1"/>
  <c r="L27" i="1"/>
  <c r="H29" i="1"/>
  <c r="D29" i="1"/>
  <c r="E29" i="1" s="1"/>
  <c r="F29" i="1"/>
  <c r="G29" i="1" s="1"/>
  <c r="H30" i="1" s="1"/>
  <c r="K27" i="1"/>
  <c r="J28" i="1"/>
  <c r="F30" i="3" l="1"/>
  <c r="G30" i="3" s="1"/>
  <c r="H30" i="3"/>
  <c r="I30" i="3" s="1"/>
  <c r="N29" i="3"/>
  <c r="M29" i="3"/>
  <c r="D30" i="3"/>
  <c r="E30" i="3" s="1"/>
  <c r="L29" i="3"/>
  <c r="J30" i="3"/>
  <c r="K30" i="3" s="1"/>
  <c r="I29" i="1"/>
  <c r="I30" i="1" s="1"/>
  <c r="L28" i="1"/>
  <c r="J29" i="1"/>
  <c r="D30" i="1"/>
  <c r="E30" i="1" s="1"/>
  <c r="F30" i="1"/>
  <c r="G30" i="1" s="1"/>
  <c r="K28" i="1"/>
  <c r="F31" i="3" l="1"/>
  <c r="G31" i="3" s="1"/>
  <c r="H31" i="3"/>
  <c r="N30" i="3"/>
  <c r="M30" i="3"/>
  <c r="D31" i="3"/>
  <c r="E31" i="3" s="1"/>
  <c r="I31" i="3"/>
  <c r="L30" i="3"/>
  <c r="J31" i="3"/>
  <c r="K31" i="3" s="1"/>
  <c r="L30" i="1"/>
  <c r="L29" i="1"/>
  <c r="H31" i="1"/>
  <c r="I31" i="1" s="1"/>
  <c r="K30" i="1"/>
  <c r="D31" i="1"/>
  <c r="E31" i="1" s="1"/>
  <c r="F31" i="1"/>
  <c r="G31" i="1" s="1"/>
  <c r="K29" i="1"/>
  <c r="J30" i="1"/>
  <c r="H32" i="3" l="1"/>
  <c r="I32" i="3" s="1"/>
  <c r="F32" i="3"/>
  <c r="G32" i="3" s="1"/>
  <c r="N31" i="3"/>
  <c r="M31" i="3"/>
  <c r="L31" i="3"/>
  <c r="J32" i="3"/>
  <c r="K32" i="3" s="1"/>
  <c r="D32" i="3"/>
  <c r="E32" i="3" s="1"/>
  <c r="L31" i="1"/>
  <c r="H32" i="1"/>
  <c r="I32" i="1" s="1"/>
  <c r="F32" i="1"/>
  <c r="G32" i="1" s="1"/>
  <c r="D32" i="1"/>
  <c r="E32" i="1" s="1"/>
  <c r="J31" i="1"/>
  <c r="H33" i="3" l="1"/>
  <c r="I33" i="3" s="1"/>
  <c r="F33" i="3"/>
  <c r="G33" i="3" s="1"/>
  <c r="N32" i="3"/>
  <c r="J33" i="3"/>
  <c r="K33" i="3" s="1"/>
  <c r="L32" i="3"/>
  <c r="M32" i="3"/>
  <c r="D33" i="3"/>
  <c r="E33" i="3" s="1"/>
  <c r="L32" i="1"/>
  <c r="H33" i="1"/>
  <c r="I33" i="1" s="1"/>
  <c r="F33" i="1"/>
  <c r="G33" i="1" s="1"/>
  <c r="J32" i="1"/>
  <c r="D33" i="1"/>
  <c r="E33" i="1" s="1"/>
  <c r="K31" i="1"/>
  <c r="F34" i="3" l="1"/>
  <c r="G34" i="3" s="1"/>
  <c r="N33" i="3"/>
  <c r="H34" i="3"/>
  <c r="I34" i="3" s="1"/>
  <c r="D34" i="3"/>
  <c r="E34" i="3" s="1"/>
  <c r="L33" i="3"/>
  <c r="J34" i="3"/>
  <c r="K34" i="3" s="1"/>
  <c r="M33" i="3"/>
  <c r="L33" i="1"/>
  <c r="H34" i="1"/>
  <c r="I34" i="1" s="1"/>
  <c r="D34" i="1"/>
  <c r="E34" i="1" s="1"/>
  <c r="K32" i="1"/>
  <c r="F34" i="1"/>
  <c r="G34" i="1" s="1"/>
  <c r="J33" i="1"/>
  <c r="H35" i="3" l="1"/>
  <c r="I35" i="3" s="1"/>
  <c r="H36" i="3" s="1"/>
  <c r="F35" i="3"/>
  <c r="N34" i="3"/>
  <c r="G35" i="3"/>
  <c r="M34" i="3"/>
  <c r="D35" i="3"/>
  <c r="E35" i="3" s="1"/>
  <c r="L34" i="3"/>
  <c r="J35" i="3"/>
  <c r="K35" i="3" s="1"/>
  <c r="L34" i="1"/>
  <c r="H35" i="1"/>
  <c r="I35" i="1" s="1"/>
  <c r="K33" i="1"/>
  <c r="F35" i="1"/>
  <c r="G35" i="1" s="1"/>
  <c r="D35" i="1"/>
  <c r="E35" i="1" s="1"/>
  <c r="J34" i="1"/>
  <c r="F36" i="3" l="1"/>
  <c r="G36" i="3" s="1"/>
  <c r="N35" i="3"/>
  <c r="M35" i="3"/>
  <c r="D36" i="3"/>
  <c r="E36" i="3" s="1"/>
  <c r="L35" i="3"/>
  <c r="I36" i="3"/>
  <c r="J36" i="3"/>
  <c r="K36" i="3" s="1"/>
  <c r="L35" i="1"/>
  <c r="H36" i="1"/>
  <c r="I36" i="1" s="1"/>
  <c r="F36" i="1"/>
  <c r="G36" i="1" s="1"/>
  <c r="D36" i="1"/>
  <c r="E36" i="1" s="1"/>
  <c r="K34" i="1"/>
  <c r="J35" i="1"/>
  <c r="H37" i="3" l="1"/>
  <c r="F37" i="3"/>
  <c r="N36" i="3"/>
  <c r="G37" i="3"/>
  <c r="M36" i="3"/>
  <c r="D37" i="3"/>
  <c r="E37" i="3" s="1"/>
  <c r="I37" i="3"/>
  <c r="H38" i="3" s="1"/>
  <c r="L36" i="3"/>
  <c r="J37" i="3"/>
  <c r="K37" i="3" s="1"/>
  <c r="L36" i="1"/>
  <c r="H37" i="1"/>
  <c r="I37" i="1" s="1"/>
  <c r="D37" i="1"/>
  <c r="E37" i="1" s="1"/>
  <c r="F37" i="1"/>
  <c r="G37" i="1" s="1"/>
  <c r="J36" i="1"/>
  <c r="K35" i="1"/>
  <c r="F38" i="3" l="1"/>
  <c r="G38" i="3" s="1"/>
  <c r="N37" i="3"/>
  <c r="M37" i="3"/>
  <c r="D38" i="3"/>
  <c r="E38" i="3" s="1"/>
  <c r="I38" i="3"/>
  <c r="L37" i="3"/>
  <c r="J38" i="3"/>
  <c r="K38" i="3" s="1"/>
  <c r="L37" i="1"/>
  <c r="J37" i="1"/>
  <c r="H38" i="1"/>
  <c r="I38" i="1" s="1"/>
  <c r="D38" i="1"/>
  <c r="E38" i="1" s="1"/>
  <c r="F38" i="1"/>
  <c r="G38" i="1" s="1"/>
  <c r="K36" i="1"/>
  <c r="H39" i="3" l="1"/>
  <c r="I39" i="3" s="1"/>
  <c r="F39" i="3"/>
  <c r="G39" i="3" s="1"/>
  <c r="N38" i="3"/>
  <c r="M38" i="3"/>
  <c r="L38" i="3"/>
  <c r="J39" i="3"/>
  <c r="K39" i="3" s="1"/>
  <c r="D39" i="3"/>
  <c r="E39" i="3" s="1"/>
  <c r="L38" i="1"/>
  <c r="H39" i="1"/>
  <c r="I39" i="1" s="1"/>
  <c r="F39" i="1"/>
  <c r="G39" i="1" s="1"/>
  <c r="D39" i="1"/>
  <c r="E39" i="1" s="1"/>
  <c r="K37" i="1"/>
  <c r="J38" i="1"/>
  <c r="H40" i="3" l="1"/>
  <c r="I40" i="3" s="1"/>
  <c r="N39" i="3"/>
  <c r="F40" i="3"/>
  <c r="G40" i="3" s="1"/>
  <c r="D40" i="3"/>
  <c r="E40" i="3" s="1"/>
  <c r="L39" i="3"/>
  <c r="J40" i="3"/>
  <c r="K40" i="3" s="1"/>
  <c r="M39" i="3"/>
  <c r="L39" i="1"/>
  <c r="H40" i="1"/>
  <c r="I40" i="1" s="1"/>
  <c r="D40" i="1"/>
  <c r="E40" i="1" s="1"/>
  <c r="F40" i="1"/>
  <c r="G40" i="1" s="1"/>
  <c r="J39" i="1"/>
  <c r="K38" i="1"/>
  <c r="H41" i="3" l="1"/>
  <c r="I41" i="3" s="1"/>
  <c r="F41" i="3"/>
  <c r="G41" i="3" s="1"/>
  <c r="N40" i="3"/>
  <c r="D41" i="3"/>
  <c r="E41" i="3" s="1"/>
  <c r="M40" i="3"/>
  <c r="L40" i="3"/>
  <c r="J41" i="3"/>
  <c r="K41" i="3" s="1"/>
  <c r="L40" i="1"/>
  <c r="H41" i="1"/>
  <c r="I41" i="1" s="1"/>
  <c r="F41" i="1"/>
  <c r="G41" i="1" s="1"/>
  <c r="D41" i="1"/>
  <c r="E41" i="1" s="1"/>
  <c r="K39" i="1"/>
  <c r="J40" i="1"/>
  <c r="H42" i="3" l="1"/>
  <c r="I42" i="3" s="1"/>
  <c r="F42" i="3"/>
  <c r="G42" i="3" s="1"/>
  <c r="N41" i="3"/>
  <c r="L41" i="3"/>
  <c r="J42" i="3"/>
  <c r="K42" i="3"/>
  <c r="M41" i="3"/>
  <c r="D42" i="3"/>
  <c r="E42" i="3" s="1"/>
  <c r="L41" i="1"/>
  <c r="H42" i="1"/>
  <c r="I42" i="1" s="1"/>
  <c r="F42" i="1"/>
  <c r="G42" i="1" s="1"/>
  <c r="D42" i="1"/>
  <c r="E42" i="1" s="1"/>
  <c r="J41" i="1"/>
  <c r="K40" i="1"/>
  <c r="H43" i="3" l="1"/>
  <c r="I43" i="3" s="1"/>
  <c r="N42" i="3"/>
  <c r="F43" i="3"/>
  <c r="G43" i="3"/>
  <c r="D43" i="3"/>
  <c r="E43" i="3" s="1"/>
  <c r="L42" i="3"/>
  <c r="J43" i="3"/>
  <c r="M42" i="3"/>
  <c r="K43" i="3"/>
  <c r="L42" i="1"/>
  <c r="H43" i="1"/>
  <c r="I43" i="1" s="1"/>
  <c r="F43" i="1"/>
  <c r="G43" i="1" s="1"/>
  <c r="D43" i="1"/>
  <c r="E43" i="1" s="1"/>
  <c r="K41" i="1"/>
  <c r="J42" i="1"/>
  <c r="H44" i="3" l="1"/>
  <c r="I44" i="3" s="1"/>
  <c r="F44" i="3"/>
  <c r="G44" i="3" s="1"/>
  <c r="N43" i="3"/>
  <c r="D44" i="3"/>
  <c r="E44" i="3"/>
  <c r="L43" i="3"/>
  <c r="J44" i="3"/>
  <c r="K44" i="3" s="1"/>
  <c r="M43" i="3"/>
  <c r="L43" i="1"/>
  <c r="H44" i="1"/>
  <c r="I44" i="1" s="1"/>
  <c r="D44" i="1"/>
  <c r="E44" i="1" s="1"/>
  <c r="F44" i="1"/>
  <c r="G44" i="1" s="1"/>
  <c r="J43" i="1"/>
  <c r="K42" i="1"/>
  <c r="F45" i="3" l="1"/>
  <c r="G45" i="3" s="1"/>
  <c r="H45" i="3"/>
  <c r="N44" i="3"/>
  <c r="M44" i="3"/>
  <c r="L44" i="3"/>
  <c r="J45" i="3"/>
  <c r="K45" i="3" s="1"/>
  <c r="I45" i="3"/>
  <c r="D45" i="3"/>
  <c r="E45" i="3" s="1"/>
  <c r="L44" i="1"/>
  <c r="H45" i="1"/>
  <c r="I45" i="1" s="1"/>
  <c r="K43" i="1"/>
  <c r="F45" i="1"/>
  <c r="G45" i="1" s="1"/>
  <c r="D45" i="1"/>
  <c r="E45" i="1" s="1"/>
  <c r="J44" i="1"/>
  <c r="F46" i="3" l="1"/>
  <c r="H46" i="3"/>
  <c r="I46" i="3" s="1"/>
  <c r="N45" i="3"/>
  <c r="G46" i="3"/>
  <c r="D46" i="3"/>
  <c r="E46" i="3" s="1"/>
  <c r="L45" i="3"/>
  <c r="J46" i="3"/>
  <c r="K46" i="3" s="1"/>
  <c r="M45" i="3"/>
  <c r="L45" i="1"/>
  <c r="J45" i="1"/>
  <c r="H46" i="1"/>
  <c r="I46" i="1" s="1"/>
  <c r="F46" i="1"/>
  <c r="G46" i="1" s="1"/>
  <c r="J46" i="1" s="1"/>
  <c r="D46" i="1"/>
  <c r="E46" i="1" s="1"/>
  <c r="K44" i="1"/>
  <c r="F47" i="3" l="1"/>
  <c r="G47" i="3" s="1"/>
  <c r="H47" i="3"/>
  <c r="I47" i="3" s="1"/>
  <c r="H48" i="3" s="1"/>
  <c r="N46" i="3"/>
  <c r="D47" i="3"/>
  <c r="E47" i="3" s="1"/>
  <c r="M46" i="3"/>
  <c r="L46" i="3"/>
  <c r="J47" i="3"/>
  <c r="K47" i="3" s="1"/>
  <c r="L46" i="1"/>
  <c r="H47" i="1"/>
  <c r="I47" i="1" s="1"/>
  <c r="K46" i="1"/>
  <c r="K45" i="1"/>
  <c r="F47" i="1"/>
  <c r="G47" i="1" s="1"/>
  <c r="D47" i="1"/>
  <c r="E47" i="1" s="1"/>
  <c r="F48" i="3" l="1"/>
  <c r="N47" i="3"/>
  <c r="G48" i="3"/>
  <c r="M47" i="3"/>
  <c r="D48" i="3"/>
  <c r="E48" i="3" s="1"/>
  <c r="L47" i="3"/>
  <c r="I48" i="3"/>
  <c r="H49" i="3" s="1"/>
  <c r="J48" i="3"/>
  <c r="K48" i="3" s="1"/>
  <c r="L47" i="1"/>
  <c r="H48" i="1"/>
  <c r="I48" i="1" s="1"/>
  <c r="K47" i="1"/>
  <c r="J47" i="1"/>
  <c r="D48" i="1"/>
  <c r="E48" i="1" s="1"/>
  <c r="F48" i="1"/>
  <c r="G48" i="1" s="1"/>
  <c r="F49" i="3" l="1"/>
  <c r="G49" i="3" s="1"/>
  <c r="N48" i="3"/>
  <c r="D49" i="3"/>
  <c r="E49" i="3" s="1"/>
  <c r="L48" i="3"/>
  <c r="I49" i="3"/>
  <c r="J49" i="3"/>
  <c r="M48" i="3"/>
  <c r="K49" i="3"/>
  <c r="L48" i="1"/>
  <c r="H49" i="1"/>
  <c r="I49" i="1" s="1"/>
  <c r="J48" i="1"/>
  <c r="D49" i="1"/>
  <c r="E49" i="1" s="1"/>
  <c r="F49" i="1"/>
  <c r="G49" i="1" s="1"/>
  <c r="H50" i="3" l="1"/>
  <c r="I50" i="3" s="1"/>
  <c r="F50" i="3"/>
  <c r="N49" i="3"/>
  <c r="G50" i="3"/>
  <c r="M49" i="3"/>
  <c r="L49" i="3"/>
  <c r="J50" i="3"/>
  <c r="K50" i="3" s="1"/>
  <c r="D50" i="3"/>
  <c r="E50" i="3" s="1"/>
  <c r="L49" i="1"/>
  <c r="H50" i="1"/>
  <c r="I50" i="1" s="1"/>
  <c r="F50" i="1"/>
  <c r="G50" i="1" s="1"/>
  <c r="J49" i="1"/>
  <c r="K48" i="1"/>
  <c r="D50" i="1"/>
  <c r="E50" i="1" s="1"/>
  <c r="H51" i="3" l="1"/>
  <c r="F51" i="3"/>
  <c r="N50" i="3"/>
  <c r="G51" i="3"/>
  <c r="L50" i="3"/>
  <c r="J51" i="3"/>
  <c r="I51" i="3"/>
  <c r="H52" i="3" s="1"/>
  <c r="D51" i="3"/>
  <c r="E51" i="3" s="1"/>
  <c r="F52" i="3" s="1"/>
  <c r="M50" i="3"/>
  <c r="K51" i="3"/>
  <c r="L50" i="1"/>
  <c r="H51" i="1"/>
  <c r="I51" i="1" s="1"/>
  <c r="K49" i="1"/>
  <c r="J50" i="1"/>
  <c r="F51" i="1"/>
  <c r="G51" i="1" s="1"/>
  <c r="D51" i="1"/>
  <c r="E51" i="1" s="1"/>
  <c r="N51" i="3" l="1"/>
  <c r="G52" i="3"/>
  <c r="I52" i="3"/>
  <c r="H53" i="3" s="1"/>
  <c r="D52" i="3"/>
  <c r="E52" i="3" s="1"/>
  <c r="F53" i="3" s="1"/>
  <c r="M51" i="3"/>
  <c r="L51" i="3"/>
  <c r="J52" i="3"/>
  <c r="K52" i="3" s="1"/>
  <c r="L51" i="1"/>
  <c r="H52" i="1"/>
  <c r="I52" i="1" s="1"/>
  <c r="K51" i="1"/>
  <c r="K50" i="1"/>
  <c r="J51" i="1"/>
  <c r="F52" i="1"/>
  <c r="G52" i="1" s="1"/>
  <c r="D52" i="1"/>
  <c r="E52" i="1" s="1"/>
  <c r="N52" i="3" l="1"/>
  <c r="G53" i="3"/>
  <c r="M52" i="3"/>
  <c r="I53" i="3"/>
  <c r="H54" i="3" s="1"/>
  <c r="D53" i="3"/>
  <c r="E53" i="3" s="1"/>
  <c r="F54" i="3" s="1"/>
  <c r="L52" i="3"/>
  <c r="J53" i="3"/>
  <c r="K53" i="3" s="1"/>
  <c r="L52" i="1"/>
  <c r="H53" i="1"/>
  <c r="I53" i="1" s="1"/>
  <c r="K52" i="1"/>
  <c r="F53" i="1"/>
  <c r="G53" i="1" s="1"/>
  <c r="D53" i="1"/>
  <c r="E53" i="1" s="1"/>
  <c r="J52" i="1"/>
  <c r="N53" i="3" l="1"/>
  <c r="G54" i="3"/>
  <c r="M53" i="3"/>
  <c r="D54" i="3"/>
  <c r="E54" i="3" s="1"/>
  <c r="L53" i="3"/>
  <c r="I54" i="3"/>
  <c r="J54" i="3"/>
  <c r="K54" i="3" s="1"/>
  <c r="L53" i="1"/>
  <c r="H54" i="1"/>
  <c r="I54" i="1" s="1"/>
  <c r="J53" i="1"/>
  <c r="D54" i="1"/>
  <c r="E54" i="1" s="1"/>
  <c r="F54" i="1"/>
  <c r="G54" i="1" s="1"/>
  <c r="F55" i="3" l="1"/>
  <c r="G55" i="3" s="1"/>
  <c r="H55" i="3"/>
  <c r="I55" i="3" s="1"/>
  <c r="N54" i="3"/>
  <c r="M54" i="3"/>
  <c r="D55" i="3"/>
  <c r="E55" i="3" s="1"/>
  <c r="L54" i="3"/>
  <c r="J55" i="3"/>
  <c r="K55" i="3" s="1"/>
  <c r="L54" i="1"/>
  <c r="J54" i="1"/>
  <c r="H55" i="1"/>
  <c r="I55" i="1" s="1"/>
  <c r="K54" i="1"/>
  <c r="K53" i="1"/>
  <c r="D55" i="1"/>
  <c r="E55" i="1" s="1"/>
  <c r="F55" i="1"/>
  <c r="G55" i="1" s="1"/>
  <c r="F56" i="3" l="1"/>
  <c r="G56" i="3" s="1"/>
  <c r="H56" i="3"/>
  <c r="I56" i="3" s="1"/>
  <c r="N55" i="3"/>
  <c r="M55" i="3"/>
  <c r="L55" i="3"/>
  <c r="J56" i="3"/>
  <c r="K56" i="3" s="1"/>
  <c r="D56" i="3"/>
  <c r="E56" i="3" s="1"/>
  <c r="L55" i="1"/>
  <c r="H56" i="1"/>
  <c r="I56" i="1" s="1"/>
  <c r="F56" i="1"/>
  <c r="G56" i="1" s="1"/>
  <c r="D56" i="1"/>
  <c r="E56" i="1" s="1"/>
  <c r="J55" i="1"/>
  <c r="H57" i="3" l="1"/>
  <c r="I57" i="3" s="1"/>
  <c r="F57" i="3"/>
  <c r="N56" i="3"/>
  <c r="G57" i="3"/>
  <c r="J57" i="3"/>
  <c r="K57" i="3" s="1"/>
  <c r="L56" i="3"/>
  <c r="M56" i="3"/>
  <c r="D57" i="3"/>
  <c r="E57" i="3" s="1"/>
  <c r="L56" i="1"/>
  <c r="H57" i="1"/>
  <c r="I57" i="1" s="1"/>
  <c r="D57" i="1"/>
  <c r="E57" i="1" s="1"/>
  <c r="F57" i="1"/>
  <c r="G57" i="1" s="1"/>
  <c r="K55" i="1"/>
  <c r="J56" i="1"/>
  <c r="H58" i="3" l="1"/>
  <c r="I58" i="3" s="1"/>
  <c r="F58" i="3"/>
  <c r="G58" i="3" s="1"/>
  <c r="N57" i="3"/>
  <c r="D58" i="3"/>
  <c r="E58" i="3" s="1"/>
  <c r="L57" i="3"/>
  <c r="J58" i="3"/>
  <c r="K58" i="3" s="1"/>
  <c r="M57" i="3"/>
  <c r="L57" i="1"/>
  <c r="H58" i="1"/>
  <c r="I58" i="1" s="1"/>
  <c r="F58" i="1"/>
  <c r="G58" i="1" s="1"/>
  <c r="D58" i="1"/>
  <c r="E58" i="1" s="1"/>
  <c r="J57" i="1"/>
  <c r="K56" i="1"/>
  <c r="H59" i="3" l="1"/>
  <c r="I59" i="3" s="1"/>
  <c r="F59" i="3"/>
  <c r="G59" i="3" s="1"/>
  <c r="N58" i="3"/>
  <c r="D59" i="3"/>
  <c r="E59" i="3" s="1"/>
  <c r="M58" i="3"/>
  <c r="L58" i="3"/>
  <c r="J59" i="3"/>
  <c r="K59" i="3" s="1"/>
  <c r="L58" i="1"/>
  <c r="H59" i="1"/>
  <c r="I59" i="1" s="1"/>
  <c r="D59" i="1"/>
  <c r="E59" i="1" s="1"/>
  <c r="F59" i="1"/>
  <c r="G59" i="1" s="1"/>
  <c r="J58" i="1"/>
  <c r="K57" i="1"/>
  <c r="F60" i="3" l="1"/>
  <c r="H60" i="3"/>
  <c r="N59" i="3"/>
  <c r="G60" i="3"/>
  <c r="M59" i="3"/>
  <c r="D60" i="3"/>
  <c r="E60" i="3" s="1"/>
  <c r="L59" i="3"/>
  <c r="I60" i="3"/>
  <c r="H61" i="3" s="1"/>
  <c r="J60" i="3"/>
  <c r="K60" i="3" s="1"/>
  <c r="L59" i="1"/>
  <c r="H60" i="1"/>
  <c r="I60" i="1" s="1"/>
  <c r="D60" i="1"/>
  <c r="E60" i="1" s="1"/>
  <c r="F60" i="1"/>
  <c r="G60" i="1" s="1"/>
  <c r="J59" i="1"/>
  <c r="K58" i="1"/>
  <c r="F61" i="3" l="1"/>
  <c r="N60" i="3"/>
  <c r="G61" i="3"/>
  <c r="M60" i="3"/>
  <c r="D61" i="3"/>
  <c r="E61" i="3" s="1"/>
  <c r="I61" i="3"/>
  <c r="H62" i="3" s="1"/>
  <c r="L60" i="3"/>
  <c r="J61" i="3"/>
  <c r="K61" i="3" s="1"/>
  <c r="L60" i="1"/>
  <c r="H61" i="1"/>
  <c r="I61" i="1" s="1"/>
  <c r="F61" i="1"/>
  <c r="G61" i="1" s="1"/>
  <c r="K59" i="1"/>
  <c r="K60" i="1"/>
  <c r="J60" i="1"/>
  <c r="D61" i="1"/>
  <c r="E61" i="1" s="1"/>
  <c r="F62" i="3" l="1"/>
  <c r="G62" i="3" s="1"/>
  <c r="N61" i="3"/>
  <c r="M61" i="3"/>
  <c r="L61" i="3"/>
  <c r="J62" i="3"/>
  <c r="K62" i="3" s="1"/>
  <c r="D62" i="3"/>
  <c r="E62" i="3" s="1"/>
  <c r="I62" i="3"/>
  <c r="L61" i="1"/>
  <c r="H62" i="1"/>
  <c r="I62" i="1" s="1"/>
  <c r="K61" i="1"/>
  <c r="J61" i="1"/>
  <c r="F62" i="1"/>
  <c r="G62" i="1" s="1"/>
  <c r="D62" i="1"/>
  <c r="E62" i="1" s="1"/>
  <c r="H63" i="3" l="1"/>
  <c r="I63" i="3" s="1"/>
  <c r="F63" i="3"/>
  <c r="N62" i="3"/>
  <c r="G63" i="3"/>
  <c r="J63" i="3"/>
  <c r="L62" i="3"/>
  <c r="M62" i="3"/>
  <c r="K63" i="3"/>
  <c r="D63" i="3"/>
  <c r="E63" i="3" s="1"/>
  <c r="L62" i="1"/>
  <c r="H63" i="1"/>
  <c r="I63" i="1" s="1"/>
  <c r="D63" i="1"/>
  <c r="E63" i="1" s="1"/>
  <c r="F63" i="1"/>
  <c r="G63" i="1" s="1"/>
  <c r="J62" i="1"/>
  <c r="H64" i="3" l="1"/>
  <c r="N63" i="3"/>
  <c r="F64" i="3"/>
  <c r="G64" i="3" s="1"/>
  <c r="D64" i="3"/>
  <c r="E64" i="3" s="1"/>
  <c r="I64" i="3"/>
  <c r="L63" i="3"/>
  <c r="J64" i="3"/>
  <c r="K64" i="3" s="1"/>
  <c r="M63" i="3"/>
  <c r="L63" i="1"/>
  <c r="H64" i="1"/>
  <c r="I64" i="1" s="1"/>
  <c r="F64" i="1"/>
  <c r="G64" i="1" s="1"/>
  <c r="D64" i="1"/>
  <c r="E64" i="1" s="1"/>
  <c r="J63" i="1"/>
  <c r="K62" i="1"/>
  <c r="F65" i="3" l="1"/>
  <c r="G65" i="3" s="1"/>
  <c r="H65" i="3"/>
  <c r="I65" i="3" s="1"/>
  <c r="N64" i="3"/>
  <c r="D65" i="3"/>
  <c r="E65" i="3" s="1"/>
  <c r="M64" i="3"/>
  <c r="L64" i="3"/>
  <c r="J65" i="3"/>
  <c r="K65" i="3" s="1"/>
  <c r="L64" i="1"/>
  <c r="H65" i="1"/>
  <c r="I65" i="1" s="1"/>
  <c r="J64" i="1"/>
  <c r="K64" i="1"/>
  <c r="F65" i="1"/>
  <c r="G65" i="1" s="1"/>
  <c r="D65" i="1"/>
  <c r="E65" i="1" s="1"/>
  <c r="K63" i="1"/>
  <c r="H66" i="3" l="1"/>
  <c r="I66" i="3" s="1"/>
  <c r="F66" i="3"/>
  <c r="G66" i="3"/>
  <c r="N65" i="3"/>
  <c r="M65" i="3"/>
  <c r="D66" i="3"/>
  <c r="E66" i="3" s="1"/>
  <c r="L65" i="3"/>
  <c r="J66" i="3"/>
  <c r="K66" i="3" s="1"/>
  <c r="L65" i="1"/>
  <c r="H66" i="1"/>
  <c r="I66" i="1" s="1"/>
  <c r="J65" i="1"/>
  <c r="F66" i="1"/>
  <c r="G66" i="1" s="1"/>
  <c r="D66" i="1"/>
  <c r="E66" i="1" s="1"/>
  <c r="H67" i="3" l="1"/>
  <c r="I67" i="3" s="1"/>
  <c r="F67" i="3"/>
  <c r="G67" i="3" s="1"/>
  <c r="N66" i="3"/>
  <c r="M66" i="3"/>
  <c r="D67" i="3"/>
  <c r="E67" i="3" s="1"/>
  <c r="L66" i="3"/>
  <c r="J67" i="3"/>
  <c r="K67" i="3" s="1"/>
  <c r="L66" i="1"/>
  <c r="H67" i="1"/>
  <c r="I67" i="1" s="1"/>
  <c r="F67" i="1"/>
  <c r="G67" i="1" s="1"/>
  <c r="D67" i="1"/>
  <c r="E67" i="1" s="1"/>
  <c r="K65" i="1"/>
  <c r="J66" i="1"/>
  <c r="H68" i="3" l="1"/>
  <c r="F68" i="3"/>
  <c r="G68" i="3" s="1"/>
  <c r="N67" i="3"/>
  <c r="M67" i="3"/>
  <c r="D68" i="3"/>
  <c r="E68" i="3" s="1"/>
  <c r="L67" i="3"/>
  <c r="I68" i="3"/>
  <c r="J68" i="3"/>
  <c r="K68" i="3" s="1"/>
  <c r="L67" i="1"/>
  <c r="H68" i="1"/>
  <c r="I68" i="1" s="1"/>
  <c r="D68" i="1"/>
  <c r="E68" i="1" s="1"/>
  <c r="F68" i="1"/>
  <c r="G68" i="1" s="1"/>
  <c r="J67" i="1"/>
  <c r="K66" i="1"/>
  <c r="H69" i="3" l="1"/>
  <c r="F69" i="3"/>
  <c r="G69" i="3" s="1"/>
  <c r="N68" i="3"/>
  <c r="M68" i="3"/>
  <c r="J69" i="3"/>
  <c r="K69" i="3" s="1"/>
  <c r="L68" i="3"/>
  <c r="I69" i="3"/>
  <c r="D69" i="3"/>
  <c r="E69" i="3" s="1"/>
  <c r="L68" i="1"/>
  <c r="H69" i="1"/>
  <c r="I69" i="1" s="1"/>
  <c r="D69" i="1"/>
  <c r="E69" i="1" s="1"/>
  <c r="F69" i="1"/>
  <c r="G69" i="1" s="1"/>
  <c r="K67" i="1"/>
  <c r="J68" i="1"/>
  <c r="F70" i="3" l="1"/>
  <c r="H70" i="3"/>
  <c r="I70" i="3" s="1"/>
  <c r="N69" i="3"/>
  <c r="G70" i="3"/>
  <c r="D70" i="3"/>
  <c r="E70" i="3" s="1"/>
  <c r="L69" i="3"/>
  <c r="J70" i="3"/>
  <c r="K70" i="3" s="1"/>
  <c r="M69" i="3"/>
  <c r="L69" i="1"/>
  <c r="H70" i="1"/>
  <c r="I70" i="1" s="1"/>
  <c r="D70" i="1"/>
  <c r="E70" i="1" s="1"/>
  <c r="F70" i="1"/>
  <c r="G70" i="1" s="1"/>
  <c r="J69" i="1"/>
  <c r="K68" i="1"/>
  <c r="F71" i="3" l="1"/>
  <c r="H71" i="3"/>
  <c r="N70" i="3"/>
  <c r="G71" i="3"/>
  <c r="D71" i="3"/>
  <c r="E71" i="3" s="1"/>
  <c r="I71" i="3"/>
  <c r="H72" i="3" s="1"/>
  <c r="L70" i="3"/>
  <c r="J71" i="3"/>
  <c r="K71" i="3" s="1"/>
  <c r="M70" i="3"/>
  <c r="L70" i="1"/>
  <c r="H71" i="1"/>
  <c r="I71" i="1" s="1"/>
  <c r="K70" i="1"/>
  <c r="D71" i="1"/>
  <c r="E71" i="1" s="1"/>
  <c r="F71" i="1"/>
  <c r="G71" i="1" s="1"/>
  <c r="K69" i="1"/>
  <c r="J70" i="1"/>
  <c r="F72" i="3" l="1"/>
  <c r="N71" i="3"/>
  <c r="G72" i="3"/>
  <c r="D72" i="3"/>
  <c r="E72" i="3" s="1"/>
  <c r="M71" i="3"/>
  <c r="L71" i="3"/>
  <c r="I72" i="3"/>
  <c r="H73" i="3" s="1"/>
  <c r="J72" i="3"/>
  <c r="K72" i="3" s="1"/>
  <c r="L71" i="1"/>
  <c r="H72" i="1"/>
  <c r="I72" i="1" s="1"/>
  <c r="J71" i="1"/>
  <c r="D72" i="1"/>
  <c r="E72" i="1" s="1"/>
  <c r="F72" i="1"/>
  <c r="G72" i="1" s="1"/>
  <c r="K71" i="1"/>
  <c r="F73" i="3" l="1"/>
  <c r="N72" i="3"/>
  <c r="G73" i="3"/>
  <c r="M72" i="3"/>
  <c r="D73" i="3"/>
  <c r="E73" i="3" s="1"/>
  <c r="L72" i="3"/>
  <c r="I73" i="3"/>
  <c r="H74" i="3" s="1"/>
  <c r="J73" i="3"/>
  <c r="K73" i="3" s="1"/>
  <c r="L72" i="1"/>
  <c r="H73" i="1"/>
  <c r="I73" i="1" s="1"/>
  <c r="D73" i="1"/>
  <c r="E73" i="1" s="1"/>
  <c r="F73" i="1"/>
  <c r="G73" i="1" s="1"/>
  <c r="J72" i="1"/>
  <c r="K72" i="1"/>
  <c r="F74" i="3" l="1"/>
  <c r="G74" i="3" s="1"/>
  <c r="N73" i="3"/>
  <c r="M73" i="3"/>
  <c r="D74" i="3"/>
  <c r="E74" i="3" s="1"/>
  <c r="L73" i="3"/>
  <c r="I74" i="3"/>
  <c r="J74" i="3"/>
  <c r="K74" i="3" s="1"/>
  <c r="L73" i="1"/>
  <c r="H74" i="1"/>
  <c r="I74" i="1" s="1"/>
  <c r="F74" i="1"/>
  <c r="G74" i="1" s="1"/>
  <c r="D74" i="1"/>
  <c r="E74" i="1" s="1"/>
  <c r="J73" i="1"/>
  <c r="H75" i="3" l="1"/>
  <c r="F75" i="3"/>
  <c r="N74" i="3"/>
  <c r="G75" i="3"/>
  <c r="M74" i="3"/>
  <c r="J75" i="3"/>
  <c r="K75" i="3" s="1"/>
  <c r="L74" i="3"/>
  <c r="I75" i="3"/>
  <c r="H76" i="3" s="1"/>
  <c r="D75" i="3"/>
  <c r="E75" i="3" s="1"/>
  <c r="L74" i="1"/>
  <c r="H75" i="1"/>
  <c r="I75" i="1" s="1"/>
  <c r="D75" i="1"/>
  <c r="E75" i="1" s="1"/>
  <c r="F75" i="1"/>
  <c r="G75" i="1" s="1"/>
  <c r="K73" i="1"/>
  <c r="J74" i="1"/>
  <c r="N75" i="3" l="1"/>
  <c r="F76" i="3"/>
  <c r="G76" i="3" s="1"/>
  <c r="L75" i="3"/>
  <c r="J76" i="3"/>
  <c r="I76" i="3"/>
  <c r="D76" i="3"/>
  <c r="E76" i="3" s="1"/>
  <c r="K76" i="3"/>
  <c r="M75" i="3"/>
  <c r="L75" i="1"/>
  <c r="H76" i="1"/>
  <c r="I76" i="1" s="1"/>
  <c r="F76" i="1"/>
  <c r="G76" i="1" s="1"/>
  <c r="D76" i="1"/>
  <c r="E76" i="1" s="1"/>
  <c r="J75" i="1"/>
  <c r="K74" i="1"/>
  <c r="F77" i="3" l="1"/>
  <c r="G77" i="3" s="1"/>
  <c r="H77" i="3"/>
  <c r="N76" i="3"/>
  <c r="I77" i="3"/>
  <c r="D77" i="3"/>
  <c r="E77" i="3" s="1"/>
  <c r="L76" i="3"/>
  <c r="J77" i="3"/>
  <c r="K77" i="3" s="1"/>
  <c r="M76" i="3"/>
  <c r="L76" i="1"/>
  <c r="H77" i="1"/>
  <c r="I77" i="1" s="1"/>
  <c r="K76" i="1"/>
  <c r="J76" i="1"/>
  <c r="F77" i="1"/>
  <c r="G77" i="1" s="1"/>
  <c r="D77" i="1"/>
  <c r="E77" i="1" s="1"/>
  <c r="K75" i="1"/>
  <c r="F78" i="3" l="1"/>
  <c r="H78" i="3"/>
  <c r="N77" i="3"/>
  <c r="G78" i="3"/>
  <c r="D78" i="3"/>
  <c r="E78" i="3" s="1"/>
  <c r="M77" i="3"/>
  <c r="L77" i="3"/>
  <c r="I78" i="3"/>
  <c r="J78" i="3"/>
  <c r="K78" i="3" s="1"/>
  <c r="L77" i="1"/>
  <c r="J77" i="1"/>
  <c r="H78" i="1"/>
  <c r="I78" i="1" s="1"/>
  <c r="F78" i="1"/>
  <c r="G78" i="1" s="1"/>
  <c r="D78" i="1"/>
  <c r="E78" i="1" s="1"/>
  <c r="M78" i="3" l="1"/>
  <c r="F79" i="3"/>
  <c r="G79" i="3" s="1"/>
  <c r="D79" i="3"/>
  <c r="E79" i="3" s="1"/>
  <c r="L78" i="3"/>
  <c r="J79" i="3"/>
  <c r="K79" i="3" s="1"/>
  <c r="H79" i="3"/>
  <c r="I79" i="3" s="1"/>
  <c r="N78" i="3"/>
  <c r="L78" i="1"/>
  <c r="K77" i="1"/>
  <c r="J78" i="1"/>
  <c r="M79" i="3" l="1"/>
  <c r="F80" i="3"/>
  <c r="G80" i="3" s="1"/>
  <c r="N79" i="3"/>
  <c r="D80" i="3"/>
  <c r="E80" i="3" s="1"/>
  <c r="H80" i="3"/>
  <c r="I80" i="3" s="1"/>
  <c r="J80" i="3"/>
  <c r="K80" i="3" s="1"/>
  <c r="L79" i="3"/>
  <c r="K78" i="1"/>
  <c r="M80" i="3" l="1"/>
  <c r="D81" i="3"/>
  <c r="N80" i="3"/>
  <c r="F81" i="3"/>
  <c r="G81" i="3" s="1"/>
  <c r="E81" i="3"/>
  <c r="J81" i="3"/>
  <c r="K81" i="3" s="1"/>
  <c r="L80" i="3"/>
  <c r="H81" i="3"/>
  <c r="I81" i="3" s="1"/>
  <c r="M81" i="3" l="1"/>
  <c r="L81" i="3"/>
  <c r="J82" i="3"/>
  <c r="K82" i="3" s="1"/>
  <c r="D82" i="3"/>
  <c r="E82" i="3" s="1"/>
  <c r="F82" i="3"/>
  <c r="G82" i="3" s="1"/>
  <c r="N81" i="3"/>
  <c r="H82" i="3"/>
  <c r="I82" i="3" s="1"/>
  <c r="H83" i="3" l="1"/>
  <c r="I83" i="3" s="1"/>
  <c r="F83" i="3"/>
  <c r="G83" i="3" s="1"/>
  <c r="H84" i="3" s="1"/>
  <c r="I84" i="3" s="1"/>
  <c r="N82" i="3"/>
  <c r="D83" i="3"/>
  <c r="E83" i="3" s="1"/>
  <c r="M82" i="3"/>
  <c r="J83" i="3"/>
  <c r="K83" i="3" s="1"/>
  <c r="L82" i="3"/>
  <c r="L83" i="3"/>
  <c r="J84" i="3"/>
  <c r="K84" i="3" l="1"/>
  <c r="M83" i="3"/>
  <c r="J85" i="3"/>
  <c r="L84" i="3"/>
  <c r="D84" i="3"/>
  <c r="E84" i="3" s="1"/>
  <c r="F84" i="3"/>
  <c r="G84" i="3" s="1"/>
  <c r="H85" i="3" s="1"/>
  <c r="I85" i="3" s="1"/>
  <c r="N83" i="3"/>
  <c r="D85" i="3" l="1"/>
  <c r="E85" i="3" s="1"/>
  <c r="N84" i="3"/>
  <c r="F85" i="3"/>
  <c r="G85" i="3" s="1"/>
  <c r="H86" i="3" s="1"/>
  <c r="I86" i="3" s="1"/>
  <c r="J86" i="3"/>
  <c r="L85" i="3"/>
  <c r="K85" i="3"/>
  <c r="M84" i="3"/>
  <c r="M85" i="3" l="1"/>
  <c r="K86" i="3"/>
  <c r="L86" i="3"/>
  <c r="J87" i="3"/>
  <c r="D86" i="3"/>
  <c r="N85" i="3"/>
  <c r="E86" i="3"/>
  <c r="F86" i="3"/>
  <c r="G86" i="3" s="1"/>
  <c r="H87" i="3" s="1"/>
  <c r="I87" i="3" s="1"/>
  <c r="D87" i="3" l="1"/>
  <c r="E87" i="3" s="1"/>
  <c r="F87" i="3"/>
  <c r="G87" i="3" s="1"/>
  <c r="H88" i="3" s="1"/>
  <c r="I88" i="3" s="1"/>
  <c r="N86" i="3"/>
  <c r="J88" i="3"/>
  <c r="L87" i="3"/>
  <c r="K87" i="3"/>
  <c r="M86" i="3"/>
  <c r="M87" i="3" l="1"/>
  <c r="K88" i="3"/>
  <c r="L88" i="3"/>
  <c r="J89" i="3"/>
  <c r="D88" i="3"/>
  <c r="E88" i="3" s="1"/>
  <c r="F88" i="3"/>
  <c r="G88" i="3" s="1"/>
  <c r="H89" i="3" s="1"/>
  <c r="I89" i="3" s="1"/>
  <c r="N87" i="3"/>
  <c r="D89" i="3" l="1"/>
  <c r="E89" i="3" s="1"/>
  <c r="N88" i="3"/>
  <c r="F89" i="3"/>
  <c r="G89" i="3" s="1"/>
  <c r="H90" i="3" s="1"/>
  <c r="I90" i="3" s="1"/>
  <c r="L89" i="3"/>
  <c r="J90" i="3"/>
  <c r="M88" i="3"/>
  <c r="K89" i="3"/>
  <c r="M89" i="3" l="1"/>
  <c r="K90" i="3"/>
  <c r="J91" i="3"/>
  <c r="L90" i="3"/>
  <c r="D90" i="3"/>
  <c r="E90" i="3" s="1"/>
  <c r="N89" i="3"/>
  <c r="F90" i="3"/>
  <c r="G90" i="3" s="1"/>
  <c r="H91" i="3" s="1"/>
  <c r="I91" i="3" s="1"/>
  <c r="J92" i="3" l="1"/>
  <c r="L91" i="3"/>
  <c r="K91" i="3"/>
  <c r="M90" i="3"/>
  <c r="D91" i="3"/>
  <c r="E91" i="3" s="1"/>
  <c r="F91" i="3"/>
  <c r="G91" i="3" s="1"/>
  <c r="H92" i="3" s="1"/>
  <c r="I92" i="3" s="1"/>
  <c r="N90" i="3"/>
  <c r="L92" i="3" l="1"/>
  <c r="J93" i="3"/>
  <c r="F92" i="3"/>
  <c r="G92" i="3" s="1"/>
  <c r="H93" i="3" s="1"/>
  <c r="I93" i="3" s="1"/>
  <c r="D92" i="3"/>
  <c r="E92" i="3" s="1"/>
  <c r="N91" i="3"/>
  <c r="K92" i="3"/>
  <c r="M91" i="3"/>
  <c r="D93" i="3" l="1"/>
  <c r="E93" i="3" s="1"/>
  <c r="F93" i="3"/>
  <c r="G93" i="3" s="1"/>
  <c r="H94" i="3" s="1"/>
  <c r="I94" i="3" s="1"/>
  <c r="N92" i="3"/>
  <c r="K93" i="3"/>
  <c r="M92" i="3"/>
  <c r="J94" i="3"/>
  <c r="L93" i="3"/>
  <c r="N93" i="3" l="1"/>
  <c r="F94" i="3"/>
  <c r="G94" i="3" s="1"/>
  <c r="H95" i="3" s="1"/>
  <c r="I95" i="3" s="1"/>
  <c r="D94" i="3"/>
  <c r="E94" i="3" s="1"/>
  <c r="K94" i="3"/>
  <c r="M93" i="3"/>
  <c r="J95" i="3"/>
  <c r="L94" i="3"/>
  <c r="K95" i="3" l="1"/>
  <c r="M94" i="3"/>
  <c r="F95" i="3"/>
  <c r="G95" i="3" s="1"/>
  <c r="H96" i="3" s="1"/>
  <c r="I96" i="3" s="1"/>
  <c r="N94" i="3"/>
  <c r="D95" i="3"/>
  <c r="E95" i="3" s="1"/>
  <c r="L95" i="3"/>
  <c r="J96" i="3"/>
  <c r="D96" i="3" l="1"/>
  <c r="E96" i="3"/>
  <c r="F96" i="3"/>
  <c r="G96" i="3" s="1"/>
  <c r="H97" i="3" s="1"/>
  <c r="I97" i="3" s="1"/>
  <c r="N95" i="3"/>
  <c r="J97" i="3"/>
  <c r="L96" i="3"/>
  <c r="K96" i="3"/>
  <c r="M96" i="3" s="1"/>
  <c r="M95" i="3"/>
  <c r="K97" i="3" l="1"/>
  <c r="J98" i="3"/>
  <c r="L97" i="3"/>
  <c r="F97" i="3"/>
  <c r="G97" i="3" s="1"/>
  <c r="H98" i="3" s="1"/>
  <c r="I98" i="3" s="1"/>
  <c r="N96" i="3"/>
  <c r="D97" i="3"/>
  <c r="E97" i="3" s="1"/>
  <c r="J99" i="3" l="1"/>
  <c r="L98" i="3"/>
  <c r="F98" i="3"/>
  <c r="G98" i="3" s="1"/>
  <c r="H99" i="3" s="1"/>
  <c r="I99" i="3" s="1"/>
  <c r="N97" i="3"/>
  <c r="D98" i="3"/>
  <c r="E98" i="3" s="1"/>
  <c r="M97" i="3"/>
  <c r="K98" i="3"/>
  <c r="D99" i="3" l="1"/>
  <c r="E99" i="3"/>
  <c r="F99" i="3"/>
  <c r="G99" i="3" s="1"/>
  <c r="H100" i="3" s="1"/>
  <c r="I100" i="3" s="1"/>
  <c r="N98" i="3"/>
  <c r="J100" i="3"/>
  <c r="L99" i="3"/>
  <c r="K99" i="3"/>
  <c r="M98" i="3"/>
  <c r="K100" i="3" l="1"/>
  <c r="M99" i="3"/>
  <c r="L100" i="3"/>
  <c r="J101" i="3"/>
  <c r="D100" i="3"/>
  <c r="E100" i="3" s="1"/>
  <c r="F100" i="3"/>
  <c r="G100" i="3" s="1"/>
  <c r="H101" i="3" s="1"/>
  <c r="I101" i="3" s="1"/>
  <c r="N99" i="3"/>
  <c r="L101" i="3" l="1"/>
  <c r="J102" i="3"/>
  <c r="F101" i="3"/>
  <c r="G101" i="3" s="1"/>
  <c r="H102" i="3" s="1"/>
  <c r="I102" i="3" s="1"/>
  <c r="D101" i="3"/>
  <c r="E101" i="3" s="1"/>
  <c r="N100" i="3"/>
  <c r="K101" i="3"/>
  <c r="M100" i="3"/>
  <c r="K102" i="3" l="1"/>
  <c r="M101" i="3"/>
  <c r="D102" i="3"/>
  <c r="E102" i="3"/>
  <c r="F102" i="3"/>
  <c r="G102" i="3" s="1"/>
  <c r="H103" i="3" s="1"/>
  <c r="I103" i="3" s="1"/>
  <c r="N101" i="3"/>
  <c r="J103" i="3"/>
  <c r="L102" i="3"/>
  <c r="J104" i="3" l="1"/>
  <c r="L103" i="3"/>
  <c r="N102" i="3"/>
  <c r="D103" i="3"/>
  <c r="E103" i="3" s="1"/>
  <c r="F103" i="3"/>
  <c r="G103" i="3" s="1"/>
  <c r="H104" i="3" s="1"/>
  <c r="I104" i="3" s="1"/>
  <c r="K103" i="3"/>
  <c r="M102" i="3"/>
  <c r="M103" i="3" l="1"/>
  <c r="K104" i="3"/>
  <c r="J105" i="3"/>
  <c r="L104" i="3"/>
  <c r="F104" i="3"/>
  <c r="G104" i="3" s="1"/>
  <c r="H105" i="3" s="1"/>
  <c r="I105" i="3" s="1"/>
  <c r="N103" i="3"/>
  <c r="D104" i="3"/>
  <c r="E104" i="3" s="1"/>
  <c r="N104" i="3" l="1"/>
  <c r="D105" i="3"/>
  <c r="E105" i="3" s="1"/>
  <c r="F105" i="3"/>
  <c r="G105" i="3" s="1"/>
  <c r="H106" i="3" s="1"/>
  <c r="I106" i="3" s="1"/>
  <c r="L105" i="3"/>
  <c r="J106" i="3"/>
  <c r="K105" i="3"/>
  <c r="M104" i="3"/>
  <c r="J107" i="3" l="1"/>
  <c r="L106" i="3"/>
  <c r="F106" i="3"/>
  <c r="G106" i="3" s="1"/>
  <c r="H107" i="3" s="1"/>
  <c r="I107" i="3" s="1"/>
  <c r="N105" i="3"/>
  <c r="D106" i="3"/>
  <c r="E106" i="3" s="1"/>
  <c r="K106" i="3"/>
  <c r="M105" i="3"/>
  <c r="D107" i="3" l="1"/>
  <c r="E107" i="3" s="1"/>
  <c r="F107" i="3"/>
  <c r="G107" i="3" s="1"/>
  <c r="H108" i="3" s="1"/>
  <c r="I108" i="3" s="1"/>
  <c r="N106" i="3"/>
  <c r="K107" i="3"/>
  <c r="M106" i="3"/>
  <c r="J108" i="3"/>
  <c r="L107" i="3"/>
  <c r="K108" i="3" l="1"/>
  <c r="M107" i="3"/>
  <c r="J109" i="3"/>
  <c r="L108" i="3"/>
  <c r="N107" i="3"/>
  <c r="F108" i="3"/>
  <c r="G108" i="3" s="1"/>
  <c r="H109" i="3" s="1"/>
  <c r="I109" i="3" s="1"/>
  <c r="D108" i="3"/>
  <c r="E108" i="3" s="1"/>
  <c r="K109" i="3" l="1"/>
  <c r="M108" i="3"/>
  <c r="F109" i="3"/>
  <c r="G109" i="3" s="1"/>
  <c r="H110" i="3" s="1"/>
  <c r="I110" i="3" s="1"/>
  <c r="N108" i="3"/>
  <c r="D109" i="3"/>
  <c r="E109" i="3" s="1"/>
  <c r="J110" i="3"/>
  <c r="L109" i="3"/>
  <c r="D110" i="3" l="1"/>
  <c r="E110" i="3" s="1"/>
  <c r="F110" i="3"/>
  <c r="G110" i="3" s="1"/>
  <c r="H111" i="3" s="1"/>
  <c r="I111" i="3" s="1"/>
  <c r="N109" i="3"/>
  <c r="J111" i="3"/>
  <c r="L110" i="3"/>
  <c r="M109" i="3"/>
  <c r="K110" i="3"/>
  <c r="L111" i="3" l="1"/>
  <c r="J112" i="3"/>
  <c r="K111" i="3"/>
  <c r="M110" i="3"/>
  <c r="N110" i="3"/>
  <c r="D111" i="3"/>
  <c r="E111" i="3"/>
  <c r="F111" i="3"/>
  <c r="G111" i="3" s="1"/>
  <c r="H112" i="3" s="1"/>
  <c r="I112" i="3" s="1"/>
  <c r="L112" i="3" l="1"/>
  <c r="J113" i="3"/>
  <c r="K112" i="3"/>
  <c r="M111" i="3"/>
  <c r="D112" i="3"/>
  <c r="F112" i="3"/>
  <c r="G112" i="3" s="1"/>
  <c r="H113" i="3" s="1"/>
  <c r="I113" i="3" s="1"/>
  <c r="N111" i="3"/>
  <c r="E112" i="3"/>
  <c r="D113" i="3" l="1"/>
  <c r="E113" i="3" s="1"/>
  <c r="F113" i="3"/>
  <c r="G113" i="3" s="1"/>
  <c r="H114" i="3" s="1"/>
  <c r="I114" i="3" s="1"/>
  <c r="N112" i="3"/>
  <c r="J114" i="3"/>
  <c r="L113" i="3"/>
  <c r="K113" i="3"/>
  <c r="M113" i="3" s="1"/>
  <c r="M112" i="3"/>
  <c r="K114" i="3" l="1"/>
  <c r="L114" i="3"/>
  <c r="J115" i="3"/>
  <c r="D114" i="3"/>
  <c r="E114" i="3"/>
  <c r="F114" i="3"/>
  <c r="G114" i="3" s="1"/>
  <c r="H115" i="3" s="1"/>
  <c r="I115" i="3" s="1"/>
  <c r="N113" i="3"/>
  <c r="J116" i="3" l="1"/>
  <c r="L115" i="3"/>
  <c r="D115" i="3"/>
  <c r="E115" i="3" s="1"/>
  <c r="F115" i="3"/>
  <c r="G115" i="3" s="1"/>
  <c r="H116" i="3" s="1"/>
  <c r="I116" i="3" s="1"/>
  <c r="N114" i="3"/>
  <c r="M114" i="3"/>
  <c r="K115" i="3"/>
  <c r="M115" i="3" s="1"/>
  <c r="L116" i="3" l="1"/>
  <c r="J117" i="3"/>
  <c r="F116" i="3"/>
  <c r="G116" i="3" s="1"/>
  <c r="H117" i="3" s="1"/>
  <c r="I117" i="3" s="1"/>
  <c r="N115" i="3"/>
  <c r="D116" i="3"/>
  <c r="E116" i="3" s="1"/>
  <c r="K116" i="3"/>
  <c r="F117" i="3" l="1"/>
  <c r="G117" i="3" s="1"/>
  <c r="H118" i="3" s="1"/>
  <c r="I118" i="3" s="1"/>
  <c r="N116" i="3"/>
  <c r="D117" i="3"/>
  <c r="E117" i="3" s="1"/>
  <c r="J118" i="3"/>
  <c r="L117" i="3"/>
  <c r="K117" i="3"/>
  <c r="M116" i="3"/>
  <c r="F118" i="3" l="1"/>
  <c r="G118" i="3" s="1"/>
  <c r="H119" i="3" s="1"/>
  <c r="I119" i="3" s="1"/>
  <c r="D118" i="3"/>
  <c r="E118" i="3" s="1"/>
  <c r="N117" i="3"/>
  <c r="J119" i="3"/>
  <c r="L118" i="3"/>
  <c r="M117" i="3"/>
  <c r="K118" i="3"/>
  <c r="N118" i="3" l="1"/>
  <c r="D119" i="3"/>
  <c r="E119" i="3" s="1"/>
  <c r="F119" i="3"/>
  <c r="G119" i="3" s="1"/>
  <c r="H120" i="3" s="1"/>
  <c r="I120" i="3" s="1"/>
  <c r="M118" i="3"/>
  <c r="K119" i="3"/>
  <c r="J120" i="3"/>
  <c r="L119" i="3"/>
  <c r="K120" i="3" l="1"/>
  <c r="M119" i="3"/>
  <c r="J121" i="3"/>
  <c r="L120" i="3"/>
  <c r="N119" i="3"/>
  <c r="D120" i="3"/>
  <c r="E120" i="3" s="1"/>
  <c r="F120" i="3"/>
  <c r="G120" i="3" s="1"/>
  <c r="H121" i="3" s="1"/>
  <c r="I121" i="3" s="1"/>
  <c r="D121" i="3" l="1"/>
  <c r="E121" i="3" s="1"/>
  <c r="N120" i="3"/>
  <c r="F121" i="3"/>
  <c r="G121" i="3" s="1"/>
  <c r="H122" i="3" s="1"/>
  <c r="I122" i="3" s="1"/>
  <c r="L121" i="3"/>
  <c r="J122" i="3"/>
  <c r="K121" i="3"/>
  <c r="M120" i="3"/>
  <c r="K122" i="3" l="1"/>
  <c r="M121" i="3"/>
  <c r="J123" i="3"/>
  <c r="L122" i="3"/>
  <c r="F122" i="3"/>
  <c r="G122" i="3" s="1"/>
  <c r="H123" i="3" s="1"/>
  <c r="I123" i="3" s="1"/>
  <c r="N121" i="3"/>
  <c r="D122" i="3"/>
  <c r="E122" i="3" s="1"/>
  <c r="F123" i="3" l="1"/>
  <c r="G123" i="3" s="1"/>
  <c r="H124" i="3" s="1"/>
  <c r="I124" i="3" s="1"/>
  <c r="N122" i="3"/>
  <c r="D123" i="3"/>
  <c r="E123" i="3" s="1"/>
  <c r="J124" i="3"/>
  <c r="L123" i="3"/>
  <c r="M122" i="3"/>
  <c r="K123" i="3"/>
  <c r="D124" i="3" l="1"/>
  <c r="E124" i="3" s="1"/>
  <c r="F124" i="3"/>
  <c r="G124" i="3" s="1"/>
  <c r="H125" i="3" s="1"/>
  <c r="I125" i="3" s="1"/>
  <c r="N123" i="3"/>
  <c r="K124" i="3"/>
  <c r="M123" i="3"/>
  <c r="J125" i="3"/>
  <c r="L124" i="3"/>
  <c r="K125" i="3" l="1"/>
  <c r="M125" i="3" s="1"/>
  <c r="M124" i="3"/>
  <c r="J126" i="3"/>
  <c r="L125" i="3"/>
  <c r="F125" i="3"/>
  <c r="G125" i="3" s="1"/>
  <c r="H126" i="3" s="1"/>
  <c r="I126" i="3" s="1"/>
  <c r="N124" i="3"/>
  <c r="D125" i="3"/>
  <c r="E125" i="3" s="1"/>
  <c r="K126" i="3" l="1"/>
  <c r="M126" i="3" s="1"/>
  <c r="D126" i="3"/>
  <c r="E126" i="3"/>
  <c r="F126" i="3"/>
  <c r="G126" i="3" s="1"/>
  <c r="H127" i="3" s="1"/>
  <c r="I127" i="3" s="1"/>
  <c r="N125" i="3"/>
  <c r="J127" i="3"/>
  <c r="L126" i="3"/>
  <c r="K127" i="3" l="1"/>
  <c r="M127" i="3" s="1"/>
  <c r="D127" i="3"/>
  <c r="E127" i="3" s="1"/>
  <c r="F127" i="3"/>
  <c r="G127" i="3" s="1"/>
  <c r="H128" i="3" s="1"/>
  <c r="I128" i="3" s="1"/>
  <c r="N126" i="3"/>
  <c r="J128" i="3"/>
  <c r="L127" i="3"/>
  <c r="K128" i="3" l="1"/>
  <c r="M128" i="3" s="1"/>
  <c r="J129" i="3"/>
  <c r="L128" i="3"/>
  <c r="D128" i="3"/>
  <c r="N127" i="3"/>
  <c r="E128" i="3"/>
  <c r="F128" i="3"/>
  <c r="G128" i="3" s="1"/>
  <c r="H129" i="3" s="1"/>
  <c r="I129" i="3" s="1"/>
  <c r="K129" i="3" l="1"/>
  <c r="M129" i="3" s="1"/>
  <c r="J130" i="3"/>
  <c r="L129" i="3"/>
  <c r="D129" i="3"/>
  <c r="E129" i="3" s="1"/>
  <c r="N128" i="3"/>
  <c r="F129" i="3"/>
  <c r="G129" i="3" s="1"/>
  <c r="H130" i="3" s="1"/>
  <c r="I130" i="3" s="1"/>
  <c r="K130" i="3" l="1"/>
  <c r="M130" i="3" s="1"/>
  <c r="J131" i="3"/>
  <c r="L130" i="3"/>
  <c r="D130" i="3"/>
  <c r="E130" i="3"/>
  <c r="F130" i="3"/>
  <c r="G130" i="3" s="1"/>
  <c r="H131" i="3" s="1"/>
  <c r="I131" i="3" s="1"/>
  <c r="N129" i="3"/>
  <c r="K131" i="3" l="1"/>
  <c r="M131" i="3" s="1"/>
  <c r="J132" i="3"/>
  <c r="L131" i="3"/>
  <c r="F131" i="3"/>
  <c r="G131" i="3" s="1"/>
  <c r="H132" i="3" s="1"/>
  <c r="I132" i="3" s="1"/>
  <c r="D131" i="3"/>
  <c r="E131" i="3" s="1"/>
  <c r="N130" i="3"/>
  <c r="K132" i="3" l="1"/>
  <c r="M132" i="3" s="1"/>
  <c r="F132" i="3"/>
  <c r="G132" i="3" s="1"/>
  <c r="H133" i="3" s="1"/>
  <c r="D132" i="3"/>
  <c r="E132" i="3" s="1"/>
  <c r="N131" i="3"/>
  <c r="L132" i="3"/>
  <c r="I133" i="3"/>
  <c r="J133" i="3"/>
  <c r="K133" i="3" l="1"/>
  <c r="M133" i="3" s="1"/>
  <c r="D133" i="3"/>
  <c r="E133" i="3"/>
  <c r="F133" i="3"/>
  <c r="G133" i="3" s="1"/>
  <c r="N132" i="3"/>
  <c r="H134" i="3"/>
  <c r="L133" i="3"/>
  <c r="J134" i="3"/>
  <c r="I134" i="3"/>
  <c r="K134" i="3" l="1"/>
  <c r="M134" i="3" s="1"/>
  <c r="J135" i="3"/>
  <c r="L134" i="3"/>
  <c r="D134" i="3"/>
  <c r="E134" i="3" s="1"/>
  <c r="N133" i="3"/>
  <c r="F134" i="3"/>
  <c r="G134" i="3" s="1"/>
  <c r="H135" i="3" s="1"/>
  <c r="I135" i="3" s="1"/>
  <c r="K135" i="3" l="1"/>
  <c r="M135" i="3" s="1"/>
  <c r="L135" i="3"/>
  <c r="J136" i="3"/>
  <c r="D135" i="3"/>
  <c r="E135" i="3" s="1"/>
  <c r="N134" i="3"/>
  <c r="F135" i="3"/>
  <c r="G135" i="3" s="1"/>
  <c r="H136" i="3" s="1"/>
  <c r="I136" i="3" s="1"/>
  <c r="K136" i="3" l="1"/>
  <c r="M136" i="3" s="1"/>
  <c r="J137" i="3"/>
  <c r="L136" i="3"/>
  <c r="D136" i="3"/>
  <c r="E136" i="3" s="1"/>
  <c r="F136" i="3"/>
  <c r="G136" i="3" s="1"/>
  <c r="H137" i="3" s="1"/>
  <c r="I137" i="3" s="1"/>
  <c r="N135" i="3"/>
  <c r="K137" i="3" l="1"/>
  <c r="L137" i="3"/>
  <c r="J138" i="3"/>
  <c r="F137" i="3"/>
  <c r="G137" i="3" s="1"/>
  <c r="H138" i="3" s="1"/>
  <c r="I138" i="3" s="1"/>
  <c r="D137" i="3"/>
  <c r="E137" i="3" s="1"/>
  <c r="N136" i="3"/>
  <c r="M137" i="3"/>
  <c r="K138" i="3" l="1"/>
  <c r="M138" i="3" s="1"/>
  <c r="J139" i="3"/>
  <c r="L138" i="3"/>
  <c r="N137" i="3"/>
  <c r="F138" i="3"/>
  <c r="G138" i="3" s="1"/>
  <c r="H139" i="3" s="1"/>
  <c r="I139" i="3" s="1"/>
  <c r="D138" i="3"/>
  <c r="E138" i="3" s="1"/>
  <c r="K139" i="3" l="1"/>
  <c r="F139" i="3"/>
  <c r="G139" i="3" s="1"/>
  <c r="H140" i="3" s="1"/>
  <c r="I140" i="3" s="1"/>
  <c r="D139" i="3"/>
  <c r="E139" i="3" s="1"/>
  <c r="N138" i="3"/>
  <c r="L139" i="3"/>
  <c r="J140" i="3"/>
  <c r="K140" i="3" s="1"/>
  <c r="M139" i="3"/>
  <c r="M140" i="3" l="1"/>
  <c r="F140" i="3"/>
  <c r="G140" i="3" s="1"/>
  <c r="H141" i="3" s="1"/>
  <c r="I141" i="3" s="1"/>
  <c r="N139" i="3"/>
  <c r="D140" i="3"/>
  <c r="E140" i="3" s="1"/>
  <c r="L140" i="3"/>
  <c r="J141" i="3"/>
  <c r="K141" i="3" s="1"/>
  <c r="M141" i="3" s="1"/>
  <c r="N140" i="3" l="1"/>
  <c r="D141" i="3"/>
  <c r="E141" i="3" s="1"/>
  <c r="F141" i="3"/>
  <c r="G141" i="3" s="1"/>
  <c r="H142" i="3" s="1"/>
  <c r="I142" i="3" s="1"/>
  <c r="L141" i="3"/>
  <c r="J142" i="3"/>
  <c r="K142" i="3" s="1"/>
  <c r="M142" i="3" l="1"/>
  <c r="L142" i="3"/>
  <c r="J143" i="3"/>
  <c r="K143" i="3" s="1"/>
  <c r="F142" i="3"/>
  <c r="G142" i="3" s="1"/>
  <c r="H143" i="3" s="1"/>
  <c r="I143" i="3" s="1"/>
  <c r="N141" i="3"/>
  <c r="D142" i="3"/>
  <c r="E142" i="3" s="1"/>
  <c r="F143" i="3" l="1"/>
  <c r="G143" i="3" s="1"/>
  <c r="H144" i="3" s="1"/>
  <c r="I144" i="3" s="1"/>
  <c r="N142" i="3"/>
  <c r="D143" i="3"/>
  <c r="E143" i="3" s="1"/>
  <c r="J144" i="3"/>
  <c r="K144" i="3" s="1"/>
  <c r="L143" i="3"/>
  <c r="M143" i="3"/>
  <c r="N143" i="3" l="1"/>
  <c r="D144" i="3"/>
  <c r="E144" i="3" s="1"/>
  <c r="F144" i="3"/>
  <c r="G144" i="3" s="1"/>
  <c r="H145" i="3" s="1"/>
  <c r="I145" i="3" s="1"/>
  <c r="M144" i="3"/>
  <c r="L144" i="3"/>
  <c r="J145" i="3"/>
  <c r="K145" i="3" s="1"/>
  <c r="M145" i="3" l="1"/>
  <c r="D145" i="3"/>
  <c r="E145" i="3"/>
  <c r="F145" i="3"/>
  <c r="G145" i="3" s="1"/>
  <c r="H146" i="3" s="1"/>
  <c r="I146" i="3" s="1"/>
  <c r="N144" i="3"/>
  <c r="L145" i="3"/>
  <c r="J146" i="3"/>
  <c r="K146" i="3" s="1"/>
  <c r="M146" i="3" l="1"/>
  <c r="L146" i="3"/>
  <c r="J147" i="3"/>
  <c r="K147" i="3" s="1"/>
  <c r="D146" i="3"/>
  <c r="E146" i="3" s="1"/>
  <c r="F146" i="3"/>
  <c r="G146" i="3" s="1"/>
  <c r="H147" i="3" s="1"/>
  <c r="I147" i="3" s="1"/>
  <c r="N145" i="3"/>
  <c r="M147" i="3" l="1"/>
  <c r="L147" i="3"/>
  <c r="J148" i="3"/>
  <c r="K148" i="3" s="1"/>
  <c r="N146" i="3"/>
  <c r="D147" i="3"/>
  <c r="E147" i="3" s="1"/>
  <c r="F147" i="3"/>
  <c r="G147" i="3" s="1"/>
  <c r="H148" i="3" s="1"/>
  <c r="I148" i="3" s="1"/>
  <c r="N147" i="3" l="1"/>
  <c r="D148" i="3"/>
  <c r="E148" i="3" s="1"/>
  <c r="F148" i="3"/>
  <c r="G148" i="3" s="1"/>
  <c r="H149" i="3" s="1"/>
  <c r="I149" i="3" s="1"/>
  <c r="M148" i="3"/>
  <c r="J149" i="3"/>
  <c r="K149" i="3" s="1"/>
  <c r="L148" i="3"/>
  <c r="M149" i="3" l="1"/>
  <c r="F149" i="3"/>
  <c r="G149" i="3" s="1"/>
  <c r="H150" i="3" s="1"/>
  <c r="I150" i="3" s="1"/>
  <c r="N148" i="3"/>
  <c r="D149" i="3"/>
  <c r="E149" i="3" s="1"/>
  <c r="J150" i="3"/>
  <c r="K150" i="3" s="1"/>
  <c r="L149" i="3"/>
  <c r="M150" i="3" l="1"/>
  <c r="D150" i="3"/>
  <c r="E150" i="3" s="1"/>
  <c r="F150" i="3"/>
  <c r="G150" i="3" s="1"/>
  <c r="H151" i="3" s="1"/>
  <c r="I151" i="3" s="1"/>
  <c r="N149" i="3"/>
  <c r="L150" i="3"/>
  <c r="J151" i="3"/>
  <c r="K151" i="3" s="1"/>
  <c r="M151" i="3" l="1"/>
  <c r="F151" i="3"/>
  <c r="G151" i="3" s="1"/>
  <c r="H152" i="3" s="1"/>
  <c r="I152" i="3" s="1"/>
  <c r="N150" i="3"/>
  <c r="D151" i="3"/>
  <c r="E151" i="3" s="1"/>
  <c r="L151" i="3"/>
  <c r="J152" i="3"/>
  <c r="K152" i="3" s="1"/>
  <c r="M152" i="3" s="1"/>
  <c r="F152" i="3" l="1"/>
  <c r="G152" i="3" s="1"/>
  <c r="H153" i="3" s="1"/>
  <c r="I153" i="3" s="1"/>
  <c r="D152" i="3"/>
  <c r="E152" i="3" s="1"/>
  <c r="N151" i="3"/>
  <c r="J153" i="3"/>
  <c r="K153" i="3" s="1"/>
  <c r="L152" i="3"/>
  <c r="M153" i="3" l="1"/>
  <c r="F153" i="3"/>
  <c r="G153" i="3" s="1"/>
  <c r="H154" i="3" s="1"/>
  <c r="D153" i="3"/>
  <c r="E153" i="3" s="1"/>
  <c r="N152" i="3"/>
  <c r="J154" i="3"/>
  <c r="K154" i="3" s="1"/>
  <c r="L153" i="3"/>
  <c r="I154" i="3"/>
  <c r="L154" i="3" l="1"/>
  <c r="J155" i="3"/>
  <c r="K155" i="3" s="1"/>
  <c r="M154" i="3"/>
  <c r="F154" i="3"/>
  <c r="G154" i="3" s="1"/>
  <c r="H155" i="3" s="1"/>
  <c r="I155" i="3" s="1"/>
  <c r="D154" i="3"/>
  <c r="E154" i="3" s="1"/>
  <c r="N153" i="3"/>
  <c r="D155" i="3" l="1"/>
  <c r="E155" i="3" s="1"/>
  <c r="F155" i="3"/>
  <c r="G155" i="3" s="1"/>
  <c r="H156" i="3" s="1"/>
  <c r="I156" i="3" s="1"/>
  <c r="N154" i="3"/>
  <c r="L155" i="3"/>
  <c r="J156" i="3"/>
  <c r="K156" i="3" s="1"/>
  <c r="M155" i="3"/>
  <c r="J157" i="3" l="1"/>
  <c r="K157" i="3" s="1"/>
  <c r="L156" i="3"/>
  <c r="M156" i="3"/>
  <c r="F156" i="3"/>
  <c r="G156" i="3" s="1"/>
  <c r="H157" i="3" s="1"/>
  <c r="I157" i="3" s="1"/>
  <c r="D156" i="3"/>
  <c r="E156" i="3" s="1"/>
  <c r="N155" i="3"/>
  <c r="D157" i="3" l="1"/>
  <c r="E157" i="3" s="1"/>
  <c r="N156" i="3"/>
  <c r="F157" i="3"/>
  <c r="G157" i="3" s="1"/>
  <c r="H158" i="3" s="1"/>
  <c r="I158" i="3" s="1"/>
  <c r="J158" i="3"/>
  <c r="L157" i="3"/>
  <c r="M157" i="3"/>
  <c r="K158" i="3"/>
  <c r="M158" i="3" l="1"/>
  <c r="L158" i="3"/>
  <c r="J159" i="3"/>
  <c r="K159" i="3" s="1"/>
  <c r="D158" i="3"/>
  <c r="E158" i="3" s="1"/>
  <c r="N157" i="3"/>
  <c r="F158" i="3"/>
  <c r="G158" i="3" s="1"/>
  <c r="H159" i="3" s="1"/>
  <c r="I159" i="3" s="1"/>
  <c r="M159" i="3" l="1"/>
  <c r="L159" i="3"/>
  <c r="J160" i="3"/>
  <c r="K160" i="3" s="1"/>
  <c r="F159" i="3"/>
  <c r="G159" i="3" s="1"/>
  <c r="H160" i="3" s="1"/>
  <c r="I160" i="3" s="1"/>
  <c r="D159" i="3"/>
  <c r="E159" i="3" s="1"/>
  <c r="N158" i="3"/>
  <c r="M160" i="3" l="1"/>
  <c r="N159" i="3"/>
  <c r="D160" i="3"/>
  <c r="E160" i="3" s="1"/>
  <c r="F160" i="3"/>
  <c r="G160" i="3" s="1"/>
  <c r="H161" i="3" s="1"/>
  <c r="I161" i="3" s="1"/>
  <c r="L160" i="3"/>
  <c r="J161" i="3"/>
  <c r="K161" i="3" s="1"/>
  <c r="M161" i="3" s="1"/>
  <c r="J162" i="3" l="1"/>
  <c r="K162" i="3" s="1"/>
  <c r="L161" i="3"/>
  <c r="D161" i="3"/>
  <c r="E161" i="3"/>
  <c r="F161" i="3"/>
  <c r="G161" i="3" s="1"/>
  <c r="H162" i="3" s="1"/>
  <c r="I162" i="3" s="1"/>
  <c r="N160" i="3"/>
  <c r="M162" i="3" l="1"/>
  <c r="N161" i="3"/>
  <c r="F162" i="3"/>
  <c r="G162" i="3" s="1"/>
  <c r="H163" i="3" s="1"/>
  <c r="I163" i="3" s="1"/>
  <c r="L163" i="3" s="1"/>
  <c r="D162" i="3"/>
  <c r="E162" i="3" s="1"/>
  <c r="L162" i="3"/>
  <c r="J163" i="3"/>
  <c r="K163" i="3" s="1"/>
  <c r="M163" i="3" l="1"/>
  <c r="F163" i="3"/>
  <c r="G163" i="3" s="1"/>
  <c r="D163" i="3"/>
  <c r="E163" i="3" s="1"/>
  <c r="N162" i="3"/>
  <c r="N163" i="3" l="1"/>
</calcChain>
</file>

<file path=xl/sharedStrings.xml><?xml version="1.0" encoding="utf-8"?>
<sst xmlns="http://schemas.openxmlformats.org/spreadsheetml/2006/main" count="41" uniqueCount="22">
  <si>
    <t>SIR Simulation</t>
  </si>
  <si>
    <t>Total Population</t>
  </si>
  <si>
    <t>Beta</t>
  </si>
  <si>
    <t>Days Infectious</t>
  </si>
  <si>
    <t>Gamma</t>
  </si>
  <si>
    <t>Ro</t>
  </si>
  <si>
    <t>Day</t>
  </si>
  <si>
    <t>Susceptible</t>
  </si>
  <si>
    <t>Infectious</t>
  </si>
  <si>
    <t>Removed</t>
  </si>
  <si>
    <t>% Currently Infectious</t>
  </si>
  <si>
    <t>% Cumulatively Infectious (includes removed)</t>
  </si>
  <si>
    <t>Corbin Matamoros</t>
  </si>
  <si>
    <t>-</t>
  </si>
  <si>
    <t>Days Latent</t>
  </si>
  <si>
    <t>Latent</t>
  </si>
  <si>
    <t>dS/dt</t>
  </si>
  <si>
    <t>dI/dt</t>
  </si>
  <si>
    <t>dR/dt</t>
  </si>
  <si>
    <t>N (S+I+R)</t>
  </si>
  <si>
    <t>dL/dt</t>
  </si>
  <si>
    <t>N (S+L+I+R)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</si>
</sst>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/>
    <xf numFmtId="0" fontId="0" fillId="0" borderId="5" xfId="0" applyBorder="1"/>
    <xf numFmtId="0" fontId="0" fillId="0" borderId="4" xfId="0" applyBorder="1"/>
    <xf numFmtId="0" fontId="0" fillId="0" borderId="8" xfId="0" applyBorder="1" applyAlignment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3" xfId="1" applyNumberFormat="1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0" fontId="2" fillId="0" borderId="10" xfId="0" applyFont="1" applyBorder="1" applyAlignment="1">
      <alignment wrapText="1"/>
    </xf>
    <xf numFmtId="0" fontId="2" fillId="0" borderId="11" xfId="0" applyFont="1" applyBorder="1"/>
    <xf numFmtId="0" fontId="2" fillId="0" borderId="11" xfId="0" applyFont="1" applyBorder="1" applyAlignment="1">
      <alignment wrapText="1"/>
    </xf>
    <xf numFmtId="0" fontId="2" fillId="0" borderId="18" xfId="0" applyFont="1" applyBorder="1"/>
    <xf numFmtId="0" fontId="2" fillId="0" borderId="19" xfId="0" applyFont="1" applyBorder="1"/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14" xfId="0" applyFont="1" applyBorder="1"/>
    <xf numFmtId="0" fontId="2" fillId="0" borderId="12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0" fillId="0" borderId="13" xfId="0" applyNumberFormat="1" applyBorder="1"/>
    <xf numFmtId="1" fontId="0" fillId="0" borderId="16" xfId="0" applyNumberFormat="1" applyBorder="1"/>
    <xf numFmtId="1" fontId="0" fillId="0" borderId="0" xfId="0" applyNumberFormat="1"/>
    <xf numFmtId="165" fontId="0" fillId="0" borderId="9" xfId="0" applyNumberFormat="1" applyBorder="1"/>
    <xf numFmtId="0" fontId="0" fillId="0" borderId="21" xfId="0" applyFont="1" applyBorder="1"/>
    <xf numFmtId="0" fontId="0" fillId="0" borderId="22" xfId="0" applyFont="1" applyBorder="1"/>
    <xf numFmtId="1" fontId="0" fillId="0" borderId="22" xfId="0" applyNumberFormat="1" applyFont="1" applyBorder="1"/>
    <xf numFmtId="0" fontId="0" fillId="0" borderId="19" xfId="0" applyFont="1" applyBorder="1"/>
    <xf numFmtId="1" fontId="0" fillId="0" borderId="13" xfId="0" applyNumberFormat="1" applyFont="1" applyBorder="1"/>
    <xf numFmtId="1" fontId="0" fillId="0" borderId="23" xfId="0" applyNumberFormat="1" applyFont="1" applyBorder="1"/>
    <xf numFmtId="1" fontId="0" fillId="0" borderId="16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SIR!$E$5</c:f>
              <c:strCache>
                <c:ptCount val="1"/>
                <c:pt idx="0">
                  <c:v>Susceptible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SIR!$C$6:$C$85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SIR!$E$6:$E$85</c:f>
              <c:numCache>
                <c:formatCode>0</c:formatCode>
                <c:ptCount val="80"/>
                <c:pt idx="0">
                  <c:v>104575</c:v>
                </c:pt>
                <c:pt idx="1">
                  <c:v>104574.1634</c:v>
                </c:pt>
                <c:pt idx="2">
                  <c:v>104572.90577716773</c:v>
                </c:pt>
                <c:pt idx="3">
                  <c:v>104571.01526583757</c:v>
                </c:pt>
                <c:pt idx="4">
                  <c:v>104568.17340622243</c:v>
                </c:pt>
                <c:pt idx="5">
                  <c:v>104563.901540081</c:v>
                </c:pt>
                <c:pt idx="6">
                  <c:v>104557.48028173935</c:v>
                </c:pt>
                <c:pt idx="7">
                  <c:v>104547.82858099125</c:v>
                </c:pt>
                <c:pt idx="8">
                  <c:v>104533.32219294888</c:v>
                </c:pt>
                <c:pt idx="9">
                  <c:v>104511.52140198233</c:v>
                </c:pt>
                <c:pt idx="10">
                  <c:v>104478.76310177214</c:v>
                </c:pt>
                <c:pt idx="11">
                  <c:v>104429.55070668522</c:v>
                </c:pt>
                <c:pt idx="12">
                  <c:v>104355.64407043088</c:v>
                </c:pt>
                <c:pt idx="13">
                  <c:v>104244.70725259608</c:v>
                </c:pt>
                <c:pt idx="14">
                  <c:v>104078.31138727137</c:v>
                </c:pt>
                <c:pt idx="15">
                  <c:v>103829.01227278983</c:v>
                </c:pt>
                <c:pt idx="16">
                  <c:v>103456.13511457991</c:v>
                </c:pt>
                <c:pt idx="17">
                  <c:v>102899.83163813149</c:v>
                </c:pt>
                <c:pt idx="18">
                  <c:v>102073.00861494607</c:v>
                </c:pt>
                <c:pt idx="19">
                  <c:v>100851.05189547653</c:v>
                </c:pt>
                <c:pt idx="20">
                  <c:v>99060.281472612071</c:v>
                </c:pt>
                <c:pt idx="21">
                  <c:v>96468.479393467467</c:v>
                </c:pt>
                <c:pt idx="22">
                  <c:v>92785.601442671483</c:v>
                </c:pt>
                <c:pt idx="23">
                  <c:v>87690.339284881105</c:v>
                </c:pt>
                <c:pt idx="24">
                  <c:v>80905.591089765265</c:v>
                </c:pt>
                <c:pt idx="25">
                  <c:v>72340.997997384518</c:v>
                </c:pt>
                <c:pt idx="26">
                  <c:v>62279.126322038508</c:v>
                </c:pt>
                <c:pt idx="27">
                  <c:v>51491.055576719707</c:v>
                </c:pt>
                <c:pt idx="28">
                  <c:v>41100.910914681226</c:v>
                </c:pt>
                <c:pt idx="29">
                  <c:v>32155.512380447595</c:v>
                </c:pt>
                <c:pt idx="30">
                  <c:v>25188.708542372737</c:v>
                </c:pt>
                <c:pt idx="31">
                  <c:v>20146.578097439033</c:v>
                </c:pt>
                <c:pt idx="32">
                  <c:v>16645.374136490511</c:v>
                </c:pt>
                <c:pt idx="33">
                  <c:v>14250.648762308852</c:v>
                </c:pt>
                <c:pt idx="34">
                  <c:v>12610.835873132621</c:v>
                </c:pt>
                <c:pt idx="35">
                  <c:v>11477.986792794911</c:v>
                </c:pt>
                <c:pt idx="36">
                  <c:v>10686.575073211327</c:v>
                </c:pt>
                <c:pt idx="37">
                  <c:v>10127.686181064922</c:v>
                </c:pt>
                <c:pt idx="38">
                  <c:v>9729.2975066362087</c:v>
                </c:pt>
                <c:pt idx="39">
                  <c:v>9443.1442237508218</c:v>
                </c:pt>
                <c:pt idx="40">
                  <c:v>9236.3686738832439</c:v>
                </c:pt>
                <c:pt idx="41">
                  <c:v>9086.2579607969583</c:v>
                </c:pt>
                <c:pt idx="42">
                  <c:v>8976.8990078548304</c:v>
                </c:pt>
                <c:pt idx="43">
                  <c:v>8897.0168751956571</c:v>
                </c:pt>
                <c:pt idx="44">
                  <c:v>8838.5503131696369</c:v>
                </c:pt>
                <c:pt idx="45">
                  <c:v>8795.6946691519661</c:v>
                </c:pt>
                <c:pt idx="46">
                  <c:v>8764.2472085043119</c:v>
                </c:pt>
                <c:pt idx="47">
                  <c:v>8741.1522847652268</c:v>
                </c:pt>
                <c:pt idx="48">
                  <c:v>8724.1812310478545</c:v>
                </c:pt>
                <c:pt idx="49">
                  <c:v>8711.7046931882232</c:v>
                </c:pt>
                <c:pt idx="50">
                  <c:v>8702.5293611878478</c:v>
                </c:pt>
                <c:pt idx="51">
                  <c:v>8695.7801268405692</c:v>
                </c:pt>
                <c:pt idx="52">
                  <c:v>8690.8146079852231</c:v>
                </c:pt>
                <c:pt idx="53">
                  <c:v>8687.1609171456839</c:v>
                </c:pt>
                <c:pt idx="54">
                  <c:v>8684.4722256785808</c:v>
                </c:pt>
                <c:pt idx="55">
                  <c:v>8682.4935205393576</c:v>
                </c:pt>
                <c:pt idx="56">
                  <c:v>8681.0372435809059</c:v>
                </c:pt>
                <c:pt idx="57">
                  <c:v>8679.965419155842</c:v>
                </c:pt>
                <c:pt idx="58">
                  <c:v>8679.1765305711015</c:v>
                </c:pt>
                <c:pt idx="59">
                  <c:v>8678.5958774209812</c:v>
                </c:pt>
                <c:pt idx="60">
                  <c:v>8678.1684871864782</c:v>
                </c:pt>
                <c:pt idx="61">
                  <c:v>8677.8539026793987</c:v>
                </c:pt>
                <c:pt idx="62">
                  <c:v>8677.6223479300188</c:v>
                </c:pt>
                <c:pt idx="63">
                  <c:v>8677.4519074588698</c:v>
                </c:pt>
                <c:pt idx="64">
                  <c:v>8677.326450797962</c:v>
                </c:pt>
                <c:pt idx="65">
                  <c:v>8677.2341052060237</c:v>
                </c:pt>
                <c:pt idx="66">
                  <c:v>8677.1661316986774</c:v>
                </c:pt>
                <c:pt idx="67">
                  <c:v>8677.1160978427688</c:v>
                </c:pt>
                <c:pt idx="68">
                  <c:v>8677.0792689345526</c:v>
                </c:pt>
                <c:pt idx="69">
                  <c:v>8677.0521598944379</c:v>
                </c:pt>
                <c:pt idx="70">
                  <c:v>8677.0322054450498</c:v>
                </c:pt>
                <c:pt idx="71">
                  <c:v>8677.0175173461848</c:v>
                </c:pt>
                <c:pt idx="72">
                  <c:v>8677.0067057057204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5-4C94-B5C0-2B978223A553}"/>
            </c:ext>
          </c:extLst>
        </c:ser>
        <c:ser>
          <c:idx val="1"/>
          <c:order val="1"/>
          <c:tx>
            <c:strRef>
              <c:f>SIR!$G$5</c:f>
              <c:strCache>
                <c:ptCount val="1"/>
                <c:pt idx="0">
                  <c:v>Infectious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SIR!$C$6:$C$85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SIR!$G$6:$G$85</c:f>
              <c:numCache>
                <c:formatCode>0</c:formatCode>
                <c:ptCount val="80"/>
                <c:pt idx="0">
                  <c:v>1</c:v>
                </c:pt>
                <c:pt idx="1">
                  <c:v>1.5032666666666668</c:v>
                </c:pt>
                <c:pt idx="2">
                  <c:v>2.2598006100479644</c:v>
                </c:pt>
                <c:pt idx="3">
                  <c:v>3.3970450701898316</c:v>
                </c:pt>
                <c:pt idx="4">
                  <c:v>5.1065563286083613</c:v>
                </c:pt>
                <c:pt idx="5">
                  <c:v>7.6762370271674012</c:v>
                </c:pt>
                <c:pt idx="6">
                  <c:v>11.538749693101384</c:v>
                </c:pt>
                <c:pt idx="7">
                  <c:v>17.344200543499912</c:v>
                </c:pt>
                <c:pt idx="8">
                  <c:v>26.069188404702587</c:v>
                </c:pt>
                <c:pt idx="9">
                  <c:v>39.18024990300809</c:v>
                </c:pt>
                <c:pt idx="10">
                  <c:v>58.878466812191363</c:v>
                </c:pt>
                <c:pt idx="11">
                  <c:v>88.464706295059528</c:v>
                </c:pt>
                <c:pt idx="12">
                  <c:v>132.88310711770851</c:v>
                </c:pt>
                <c:pt idx="13">
                  <c:v>199.52555591326055</c:v>
                </c:pt>
                <c:pt idx="14">
                  <c:v>299.41290260022174</c:v>
                </c:pt>
                <c:pt idx="15">
                  <c:v>448.90771621502222</c:v>
                </c:pt>
                <c:pt idx="16">
                  <c:v>672.14896901993154</c:v>
                </c:pt>
                <c:pt idx="17">
                  <c:v>1004.4027891283674</c:v>
                </c:pt>
                <c:pt idx="18">
                  <c:v>1496.4248826043413</c:v>
                </c:pt>
                <c:pt idx="19">
                  <c:v>2219.5733078724347</c:v>
                </c:pt>
                <c:pt idx="20">
                  <c:v>3270.4859614460825</c:v>
                </c:pt>
                <c:pt idx="21">
                  <c:v>4772.1260534419898</c:v>
                </c:pt>
                <c:pt idx="22">
                  <c:v>6864.2953197573097</c:v>
                </c:pt>
                <c:pt idx="23">
                  <c:v>9671.4590376285814</c:v>
                </c:pt>
                <c:pt idx="24">
                  <c:v>13232.387553534894</c:v>
                </c:pt>
                <c:pt idx="25">
                  <c:v>17386.184794737346</c:v>
                </c:pt>
                <c:pt idx="26">
                  <c:v>21652.661538504242</c:v>
                </c:pt>
                <c:pt idx="27">
                  <c:v>25223.178437654962</c:v>
                </c:pt>
                <c:pt idx="28">
                  <c:v>27205.596953808454</c:v>
                </c:pt>
                <c:pt idx="29">
                  <c:v>27082.463170105933</c:v>
                </c:pt>
                <c:pt idx="30">
                  <c:v>25021.779284812146</c:v>
                </c:pt>
                <c:pt idx="31">
                  <c:v>21723.316634808467</c:v>
                </c:pt>
                <c:pt idx="32">
                  <c:v>17983.415050820833</c:v>
                </c:pt>
                <c:pt idx="33">
                  <c:v>14383.668741395548</c:v>
                </c:pt>
                <c:pt idx="34">
                  <c:v>11228.925383439931</c:v>
                </c:pt>
                <c:pt idx="35">
                  <c:v>8618.7993359643315</c:v>
                </c:pt>
                <c:pt idx="36">
                  <c:v>6537.2779435598059</c:v>
                </c:pt>
                <c:pt idx="37">
                  <c:v>4917.0741878529407</c:v>
                </c:pt>
                <c:pt idx="38">
                  <c:v>3676.4381329973412</c:v>
                </c:pt>
                <c:pt idx="39">
                  <c:v>2737.1120382169474</c:v>
                </c:pt>
                <c:pt idx="40">
                  <c:v>2031.516908678876</c:v>
                </c:pt>
                <c:pt idx="41">
                  <c:v>1504.455318872203</c:v>
                </c:pt>
                <c:pt idx="42">
                  <c:v>1112.3291655235957</c:v>
                </c:pt>
                <c:pt idx="43">
                  <c:v>821.43490967490459</c:v>
                </c:pt>
                <c:pt idx="44">
                  <c:v>606.08983514262263</c:v>
                </c:pt>
                <c:pt idx="45">
                  <c:v>446.91553411275186</c:v>
                </c:pt>
                <c:pt idx="46">
                  <c:v>329.39115005615514</c:v>
                </c:pt>
                <c:pt idx="47">
                  <c:v>242.68902377652222</c:v>
                </c:pt>
                <c:pt idx="48">
                  <c:v>178.76373623505418</c:v>
                </c:pt>
                <c:pt idx="49">
                  <c:v>131.65236201633357</c:v>
                </c:pt>
                <c:pt idx="50">
                  <c:v>96.943573344598448</c:v>
                </c:pt>
                <c:pt idx="51">
                  <c:v>71.378283243677657</c:v>
                </c:pt>
                <c:pt idx="52">
                  <c:v>52.551041017798731</c:v>
                </c:pt>
                <c:pt idx="53">
                  <c:v>38.687718184737683</c:v>
                </c:pt>
                <c:pt idx="54">
                  <c:v>28.480503590262451</c:v>
                </c:pt>
                <c:pt idx="55">
                  <c:v>20.96570753273209</c:v>
                </c:pt>
                <c:pt idx="56">
                  <c:v>15.433415313606483</c:v>
                </c:pt>
                <c:pt idx="57">
                  <c:v>11.360767967468881</c:v>
                </c:pt>
                <c:pt idx="58">
                  <c:v>8.3627338963873878</c:v>
                </c:pt>
                <c:pt idx="59">
                  <c:v>6.1558090810444197</c:v>
                </c:pt>
                <c:pt idx="60">
                  <c:v>4.5312629551998214</c:v>
                </c:pt>
                <c:pt idx="61">
                  <c:v>3.3354264772129789</c:v>
                </c:pt>
                <c:pt idx="62">
                  <c:v>2.4551724008543823</c:v>
                </c:pt>
                <c:pt idx="63">
                  <c:v>1.807222071718988</c:v>
                </c:pt>
                <c:pt idx="64">
                  <c:v>1.3302713753868429</c:v>
                </c:pt>
                <c:pt idx="65">
                  <c:v>0.97919317553029772</c:v>
                </c:pt>
                <c:pt idx="66">
                  <c:v>0.72076895769990368</c:v>
                </c:pt>
                <c:pt idx="67">
                  <c:v>0.53054649437486934</c:v>
                </c:pt>
                <c:pt idx="68">
                  <c:v>0.39052657113253336</c:v>
                </c:pt>
                <c:pt idx="69">
                  <c:v>0.28746008753642649</c:v>
                </c:pt>
                <c:pt idx="70">
                  <c:v>0.21159450774514882</c:v>
                </c:pt>
                <c:pt idx="71">
                  <c:v>0.15575110402903214</c:v>
                </c:pt>
                <c:pt idx="72">
                  <c:v>0.11464570981673546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75-4C94-B5C0-2B978223A553}"/>
            </c:ext>
          </c:extLst>
        </c:ser>
        <c:ser>
          <c:idx val="2"/>
          <c:order val="2"/>
          <c:tx>
            <c:strRef>
              <c:f>SIR!$I$5</c:f>
              <c:strCache>
                <c:ptCount val="1"/>
                <c:pt idx="0">
                  <c:v>Removed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SIR!$C$6:$C$85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SIR!$I$6:$I$85</c:f>
              <c:numCache>
                <c:formatCode>0</c:formatCode>
                <c:ptCount val="80"/>
                <c:pt idx="0">
                  <c:v>0</c:v>
                </c:pt>
                <c:pt idx="1">
                  <c:v>0.33333333333333331</c:v>
                </c:pt>
                <c:pt idx="2">
                  <c:v>0.83442222222222218</c:v>
                </c:pt>
                <c:pt idx="3">
                  <c:v>1.5876890922382103</c:v>
                </c:pt>
                <c:pt idx="4">
                  <c:v>2.7200374489681538</c:v>
                </c:pt>
                <c:pt idx="5">
                  <c:v>4.4222228918376079</c:v>
                </c:pt>
                <c:pt idx="6">
                  <c:v>6.9809685675600743</c:v>
                </c:pt>
                <c:pt idx="7">
                  <c:v>10.827218465260536</c:v>
                </c:pt>
                <c:pt idx="8">
                  <c:v>16.608618646427175</c:v>
                </c:pt>
                <c:pt idx="9">
                  <c:v>25.298348114661369</c:v>
                </c:pt>
                <c:pt idx="10">
                  <c:v>38.358431415664064</c:v>
                </c:pt>
                <c:pt idx="11">
                  <c:v>57.984587019727854</c:v>
                </c:pt>
                <c:pt idx="12">
                  <c:v>87.472822451414359</c:v>
                </c:pt>
                <c:pt idx="13">
                  <c:v>131.76719149065053</c:v>
                </c:pt>
                <c:pt idx="14">
                  <c:v>198.27571012840406</c:v>
                </c:pt>
                <c:pt idx="15">
                  <c:v>298.08001099514462</c:v>
                </c:pt>
                <c:pt idx="16">
                  <c:v>447.71591640015203</c:v>
                </c:pt>
                <c:pt idx="17">
                  <c:v>671.76557274012919</c:v>
                </c:pt>
                <c:pt idx="18">
                  <c:v>1006.566502449585</c:v>
                </c:pt>
                <c:pt idx="19">
                  <c:v>1505.3747966510321</c:v>
                </c:pt>
                <c:pt idx="20">
                  <c:v>2245.2325659418439</c:v>
                </c:pt>
                <c:pt idx="21">
                  <c:v>3335.394553090538</c:v>
                </c:pt>
                <c:pt idx="22">
                  <c:v>4926.1032375712011</c:v>
                </c:pt>
                <c:pt idx="23">
                  <c:v>7214.2016774903041</c:v>
                </c:pt>
                <c:pt idx="24">
                  <c:v>10438.021356699832</c:v>
                </c:pt>
                <c:pt idx="25">
                  <c:v>14848.81720787813</c:v>
                </c:pt>
                <c:pt idx="26">
                  <c:v>20644.212139457246</c:v>
                </c:pt>
                <c:pt idx="27">
                  <c:v>27861.765985625327</c:v>
                </c:pt>
                <c:pt idx="28">
                  <c:v>36269.492131510313</c:v>
                </c:pt>
                <c:pt idx="29">
                  <c:v>45338.024449446464</c:v>
                </c:pt>
                <c:pt idx="30">
                  <c:v>54365.512172815106</c:v>
                </c:pt>
                <c:pt idx="31">
                  <c:v>62706.105267752486</c:v>
                </c:pt>
                <c:pt idx="32">
                  <c:v>69947.210812688645</c:v>
                </c:pt>
                <c:pt idx="33">
                  <c:v>75941.682496295587</c:v>
                </c:pt>
                <c:pt idx="34">
                  <c:v>80736.238743427442</c:v>
                </c:pt>
                <c:pt idx="35">
                  <c:v>84479.213871240747</c:v>
                </c:pt>
                <c:pt idx="36">
                  <c:v>87352.146983228857</c:v>
                </c:pt>
                <c:pt idx="37">
                  <c:v>89531.23963108212</c:v>
                </c:pt>
                <c:pt idx="38">
                  <c:v>91170.264360366433</c:v>
                </c:pt>
                <c:pt idx="39">
                  <c:v>92395.743738032208</c:v>
                </c:pt>
                <c:pt idx="40">
                  <c:v>93308.114417437857</c:v>
                </c:pt>
                <c:pt idx="41">
                  <c:v>93985.286720330812</c:v>
                </c:pt>
                <c:pt idx="42">
                  <c:v>94486.771826621552</c:v>
                </c:pt>
                <c:pt idx="43">
                  <c:v>94857.548215129413</c:v>
                </c:pt>
                <c:pt idx="44">
                  <c:v>95131.35985168771</c:v>
                </c:pt>
                <c:pt idx="45">
                  <c:v>95333.389796735253</c:v>
                </c:pt>
                <c:pt idx="46">
                  <c:v>95482.361641439507</c:v>
                </c:pt>
                <c:pt idx="47">
                  <c:v>95592.158691458229</c:v>
                </c:pt>
                <c:pt idx="48">
                  <c:v>95673.055032717064</c:v>
                </c:pt>
                <c:pt idx="49">
                  <c:v>95732.642944795414</c:v>
                </c:pt>
                <c:pt idx="50">
                  <c:v>95776.527065467526</c:v>
                </c:pt>
                <c:pt idx="51">
                  <c:v>95808.841589915726</c:v>
                </c:pt>
                <c:pt idx="52">
                  <c:v>95832.634350996959</c:v>
                </c:pt>
                <c:pt idx="53">
                  <c:v>95850.151364669553</c:v>
                </c:pt>
                <c:pt idx="54">
                  <c:v>95863.047270731127</c:v>
                </c:pt>
                <c:pt idx="55">
                  <c:v>95872.540771927888</c:v>
                </c:pt>
                <c:pt idx="56">
                  <c:v>95879.529341105459</c:v>
                </c:pt>
                <c:pt idx="57">
                  <c:v>95884.673812876659</c:v>
                </c:pt>
                <c:pt idx="58">
                  <c:v>95888.460735532484</c:v>
                </c:pt>
                <c:pt idx="59">
                  <c:v>95891.248313497941</c:v>
                </c:pt>
                <c:pt idx="60">
                  <c:v>95893.300249858294</c:v>
                </c:pt>
                <c:pt idx="61">
                  <c:v>95894.810670843362</c:v>
                </c:pt>
                <c:pt idx="62">
                  <c:v>95895.922479669098</c:v>
                </c:pt>
                <c:pt idx="63">
                  <c:v>95896.740870469381</c:v>
                </c:pt>
                <c:pt idx="64">
                  <c:v>95897.343277826614</c:v>
                </c:pt>
                <c:pt idx="65">
                  <c:v>95897.786701618403</c:v>
                </c:pt>
                <c:pt idx="66">
                  <c:v>95898.11309934358</c:v>
                </c:pt>
                <c:pt idx="67">
                  <c:v>95898.35335566281</c:v>
                </c:pt>
                <c:pt idx="68">
                  <c:v>95898.530204494265</c:v>
                </c:pt>
                <c:pt idx="69">
                  <c:v>95898.660380017973</c:v>
                </c:pt>
                <c:pt idx="70">
                  <c:v>95898.756200047152</c:v>
                </c:pt>
                <c:pt idx="71">
                  <c:v>95898.826731549736</c:v>
                </c:pt>
                <c:pt idx="72">
                  <c:v>95898.878648584418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75-4C94-B5C0-2B978223A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58128"/>
        <c:axId val="628257472"/>
      </c:scatterChart>
      <c:valAx>
        <c:axId val="6282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57472"/>
        <c:crosses val="autoZero"/>
        <c:crossBetween val="midCat"/>
      </c:valAx>
      <c:valAx>
        <c:axId val="6282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5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SLIR!$E$5</c:f>
              <c:strCache>
                <c:ptCount val="1"/>
                <c:pt idx="0">
                  <c:v>Susceptible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SLIR!$C$6:$C$163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xVal>
          <c:yVal>
            <c:numRef>
              <c:f>SLIR!$E$6:$E$163</c:f>
              <c:numCache>
                <c:formatCode>0</c:formatCode>
                <c:ptCount val="158"/>
                <c:pt idx="0">
                  <c:v>104575</c:v>
                </c:pt>
                <c:pt idx="1">
                  <c:v>104574.1634</c:v>
                </c:pt>
                <c:pt idx="2">
                  <c:v>104573.60567112853</c:v>
                </c:pt>
                <c:pt idx="3">
                  <c:v>104573.05888130692</c:v>
                </c:pt>
                <c:pt idx="4">
                  <c:v>104572.44648110538</c:v>
                </c:pt>
                <c:pt idx="5">
                  <c:v>104571.73795281535</c:v>
                </c:pt>
                <c:pt idx="6">
                  <c:v>104570.91232793154</c:v>
                </c:pt>
                <c:pt idx="7">
                  <c:v>104569.94877796239</c:v>
                </c:pt>
                <c:pt idx="8">
                  <c:v>104568.82389569251</c:v>
                </c:pt>
                <c:pt idx="9">
                  <c:v>104567.51058040811</c:v>
                </c:pt>
                <c:pt idx="10">
                  <c:v>104565.97724953243</c:v>
                </c:pt>
                <c:pt idx="11">
                  <c:v>104564.18704621821</c:v>
                </c:pt>
                <c:pt idx="12">
                  <c:v>104562.09694635309</c:v>
                </c:pt>
                <c:pt idx="13">
                  <c:v>104559.65672434623</c:v>
                </c:pt>
                <c:pt idx="14">
                  <c:v>104556.80774825344</c:v>
                </c:pt>
                <c:pt idx="15">
                  <c:v>104553.48157439893</c:v>
                </c:pt>
                <c:pt idx="16">
                  <c:v>104549.59830785218</c:v>
                </c:pt>
                <c:pt idx="17">
                  <c:v>104545.06468987628</c:v>
                </c:pt>
                <c:pt idx="18">
                  <c:v>104539.7718671779</c:v>
                </c:pt>
                <c:pt idx="19">
                  <c:v>104533.5927904561</c:v>
                </c:pt>
                <c:pt idx="20">
                  <c:v>104526.37918125058</c:v>
                </c:pt>
                <c:pt idx="21">
                  <c:v>104517.95799627493</c:v>
                </c:pt>
                <c:pt idx="22">
                  <c:v>104508.12730710476</c:v>
                </c:pt>
                <c:pt idx="23">
                  <c:v>104496.65150007894</c:v>
                </c:pt>
                <c:pt idx="24">
                  <c:v>104483.25568634851</c:v>
                </c:pt>
                <c:pt idx="25">
                  <c:v>104467.61919495209</c:v>
                </c:pt>
                <c:pt idx="26">
                  <c:v>104449.36800238032</c:v>
                </c:pt>
                <c:pt idx="27">
                  <c:v>104428.06593009937</c:v>
                </c:pt>
                <c:pt idx="28">
                  <c:v>104403.20441674271</c:v>
                </c:pt>
                <c:pt idx="29">
                  <c:v>104374.19064401393</c:v>
                </c:pt>
                <c:pt idx="30">
                  <c:v>104340.33376472406</c:v>
                </c:pt>
                <c:pt idx="31">
                  <c:v>104300.82894791102</c:v>
                </c:pt>
                <c:pt idx="32">
                  <c:v>104254.73891997559</c:v>
                </c:pt>
                <c:pt idx="33">
                  <c:v>104200.97264285924</c:v>
                </c:pt>
                <c:pt idx="34">
                  <c:v>104138.26073159641</c:v>
                </c:pt>
                <c:pt idx="35">
                  <c:v>104065.12717586795</c:v>
                </c:pt>
                <c:pt idx="36">
                  <c:v>103979.8568961584</c:v>
                </c:pt>
                <c:pt idx="37">
                  <c:v>103880.45863872969</c:v>
                </c:pt>
                <c:pt idx="38">
                  <c:v>103764.62270053006</c:v>
                </c:pt>
                <c:pt idx="39">
                  <c:v>103629.67298329678</c:v>
                </c:pt>
                <c:pt idx="40">
                  <c:v>103472.51291641829</c:v>
                </c:pt>
                <c:pt idx="41">
                  <c:v>103289.56487540215</c:v>
                </c:pt>
                <c:pt idx="42">
                  <c:v>103076.70287677784</c:v>
                </c:pt>
                <c:pt idx="43">
                  <c:v>102829.17857677574</c:v>
                </c:pt>
                <c:pt idx="44">
                  <c:v>102541.54097333879</c:v>
                </c:pt>
                <c:pt idx="45">
                  <c:v>102207.55075058993</c:v>
                </c:pt>
                <c:pt idx="46">
                  <c:v>101820.09096265264</c:v>
                </c:pt>
                <c:pt idx="47">
                  <c:v>101371.07678956017</c:v>
                </c:pt>
                <c:pt idx="48">
                  <c:v>100851.36847880683</c:v>
                </c:pt>
                <c:pt idx="49">
                  <c:v>100250.69338093125</c:v>
                </c:pt>
                <c:pt idx="50">
                  <c:v>99557.585257850631</c:v>
                </c:pt>
                <c:pt idx="51">
                  <c:v>98759.351825581005</c:v>
                </c:pt>
                <c:pt idx="52">
                  <c:v>97842.084774364645</c:v>
                </c:pt>
                <c:pt idx="53">
                  <c:v>96790.730183835782</c:v>
                </c:pt>
                <c:pt idx="54">
                  <c:v>95589.241066979317</c:v>
                </c:pt>
                <c:pt idx="55">
                  <c:v>94220.837265557682</c:v>
                </c:pt>
                <c:pt idx="56">
                  <c:v>92668.40031569374</c:v>
                </c:pt>
                <c:pt idx="57">
                  <c:v>90915.031069268865</c:v>
                </c:pt>
                <c:pt idx="58">
                  <c:v>88944.794253144995</c:v>
                </c:pt>
                <c:pt idx="59">
                  <c:v>86743.664883536781</c:v>
                </c:pt>
                <c:pt idx="60">
                  <c:v>84300.674511606761</c:v>
                </c:pt>
                <c:pt idx="61">
                  <c:v>81609.228995806057</c:v>
                </c:pt>
                <c:pt idx="62">
                  <c:v>78668.5333653946</c:v>
                </c:pt>
                <c:pt idx="63">
                  <c:v>75485.015100292745</c:v>
                </c:pt>
                <c:pt idx="64">
                  <c:v>72073.590012798057</c:v>
                </c:pt>
                <c:pt idx="65">
                  <c:v>68458.574409798035</c:v>
                </c:pt>
                <c:pt idx="66">
                  <c:v>64674.02695739222</c:v>
                </c:pt>
                <c:pt idx="67">
                  <c:v>60763.319162421016</c:v>
                </c:pt>
                <c:pt idx="68">
                  <c:v>56777.797331417729</c:v>
                </c:pt>
                <c:pt idx="69">
                  <c:v>52774.514568738028</c:v>
                </c:pt>
                <c:pt idx="70">
                  <c:v>48813.166387259655</c:v>
                </c:pt>
                <c:pt idx="71">
                  <c:v>44952.5272240255</c:v>
                </c:pt>
                <c:pt idx="72">
                  <c:v>41246.813941917309</c:v>
                </c:pt>
                <c:pt idx="73">
                  <c:v>37742.453093665637</c:v>
                </c:pt>
                <c:pt idx="74">
                  <c:v>34475.67640428408</c:v>
                </c:pt>
                <c:pt idx="75">
                  <c:v>31471.220432865357</c:v>
                </c:pt>
                <c:pt idx="76">
                  <c:v>28742.201149002416</c:v>
                </c:pt>
                <c:pt idx="77">
                  <c:v>26291.030045630014</c:v>
                </c:pt>
                <c:pt idx="78">
                  <c:v>24111.088879373907</c:v>
                </c:pt>
                <c:pt idx="79">
                  <c:v>22188.814739159978</c:v>
                </c:pt>
                <c:pt idx="80">
                  <c:v>20505.864654339697</c:v>
                </c:pt>
                <c:pt idx="81">
                  <c:v>19041.104400821219</c:v>
                </c:pt>
                <c:pt idx="82">
                  <c:v>17772.265536274666</c:v>
                </c:pt>
                <c:pt idx="83">
                  <c:v>16677.208625858901</c:v>
                </c:pt>
                <c:pt idx="84">
                  <c:v>15734.801666682542</c:v>
                </c:pt>
                <c:pt idx="85">
                  <c:v>14925.465750982741</c:v>
                </c:pt>
                <c:pt idx="86">
                  <c:v>14231.45842444673</c:v>
                </c:pt>
                <c:pt idx="87">
                  <c:v>13636.966227820805</c:v>
                </c:pt>
                <c:pt idx="88">
                  <c:v>13128.069042544857</c:v>
                </c:pt>
                <c:pt idx="89">
                  <c:v>12692.625968542859</c:v>
                </c:pt>
                <c:pt idx="90">
                  <c:v>12320.119320593889</c:v>
                </c:pt>
                <c:pt idx="91">
                  <c:v>12001.481904242652</c:v>
                </c:pt>
                <c:pt idx="92">
                  <c:v>11728.923731378369</c:v>
                </c:pt>
                <c:pt idx="93">
                  <c:v>11495.767738785822</c:v>
                </c:pt>
                <c:pt idx="94">
                  <c:v>11296.299519122653</c:v>
                </c:pt>
                <c:pt idx="95">
                  <c:v>11125.633101762816</c:v>
                </c:pt>
                <c:pt idx="96">
                  <c:v>10979.592995051458</c:v>
                </c:pt>
                <c:pt idx="97">
                  <c:v>10854.611662869223</c:v>
                </c:pt>
                <c:pt idx="98">
                  <c:v>10747.641085132469</c:v>
                </c:pt>
                <c:pt idx="99">
                  <c:v>10656.076849888961</c:v>
                </c:pt>
                <c:pt idx="100">
                  <c:v>10577.693211886353</c:v>
                </c:pt>
                <c:pt idx="101">
                  <c:v>10510.587642644234</c:v>
                </c:pt>
                <c:pt idx="102">
                  <c:v>10453.133536132558</c:v>
                </c:pt>
                <c:pt idx="103">
                  <c:v>10403.93988984813</c:v>
                </c:pt>
                <c:pt idx="104">
                  <c:v>10361.816935182285</c:v>
                </c:pt>
                <c:pt idx="105">
                  <c:v>10325.746834107695</c:v>
                </c:pt>
                <c:pt idx="106">
                  <c:v>10294.858687311758</c:v>
                </c:pt>
                <c:pt idx="107">
                  <c:v>10268.40721094424</c:v>
                </c:pt>
                <c:pt idx="108">
                  <c:v>10245.754535733837</c:v>
                </c:pt>
                <c:pt idx="109">
                  <c:v>10226.354664746646</c:v>
                </c:pt>
                <c:pt idx="110">
                  <c:v>10209.740196179344</c:v>
                </c:pt>
                <c:pt idx="111">
                  <c:v>10195.510976988589</c:v>
                </c:pt>
                <c:pt idx="112">
                  <c:v>10183.324403426021</c:v>
                </c:pt>
                <c:pt idx="113">
                  <c:v>10172.88712707141</c:v>
                </c:pt>
                <c:pt idx="114">
                  <c:v>10163.947960944315</c:v>
                </c:pt>
                <c:pt idx="115">
                  <c:v>10156.291810756775</c:v>
                </c:pt>
                <c:pt idx="116">
                  <c:v>10149.734482215517</c:v>
                </c:pt>
                <c:pt idx="117">
                  <c:v>10144.118237221444</c:v>
                </c:pt>
                <c:pt idx="118">
                  <c:v>10139.307990457848</c:v>
                </c:pt>
                <c:pt idx="119">
                  <c:v>10135.188053718546</c:v>
                </c:pt>
                <c:pt idx="120">
                  <c:v>10131.659348831459</c:v>
                </c:pt>
                <c:pt idx="121">
                  <c:v>10128.637021541665</c:v>
                </c:pt>
                <c:pt idx="122">
                  <c:v>10126.048398533037</c:v>
                </c:pt>
                <c:pt idx="123">
                  <c:v>10123.831238143703</c:v>
                </c:pt>
                <c:pt idx="124">
                  <c:v>10121.932232482819</c:v>
                </c:pt>
                <c:pt idx="125">
                  <c:v>10120.305724766176</c:v>
                </c:pt>
                <c:pt idx="126">
                  <c:v>10118.912610909965</c:v>
                </c:pt>
                <c:pt idx="127">
                  <c:v>10117.719398886276</c:v>
                </c:pt>
                <c:pt idx="128">
                  <c:v>10116.697403161579</c:v>
                </c:pt>
                <c:pt idx="129">
                  <c:v>10115.822054805003</c:v>
                </c:pt>
                <c:pt idx="130">
                  <c:v>10115.072310647047</c:v>
                </c:pt>
                <c:pt idx="131">
                  <c:v>10114.430147260106</c:v>
                </c:pt>
                <c:pt idx="132">
                  <c:v>10113.880127578142</c:v>
                </c:pt>
                <c:pt idx="133">
                  <c:v>10113.409029724153</c:v>
                </c:pt>
                <c:pt idx="134">
                  <c:v>10113.005529113101</c:v>
                </c:pt>
                <c:pt idx="135">
                  <c:v>10112.659926181419</c:v>
                </c:pt>
                <c:pt idx="136">
                  <c:v>10112.363913192881</c:v>
                </c:pt>
                <c:pt idx="137">
                  <c:v>10112.110374511471</c:v>
                </c:pt>
                <c:pt idx="138">
                  <c:v>10111.893215537351</c:v>
                </c:pt>
                <c:pt idx="139">
                  <c:v>10111.70721619186</c:v>
                </c:pt>
                <c:pt idx="140">
                  <c:v>10111.547905428102</c:v>
                </c:pt>
                <c:pt idx="141">
                  <c:v>10111.411453749537</c:v>
                </c:pt>
                <c:pt idx="142">
                  <c:v>10111.29458115214</c:v>
                </c:pt>
                <c:pt idx="143">
                  <c:v>10111.19447827668</c:v>
                </c:pt>
                <c:pt idx="144">
                  <c:v>10111.108738875359</c:v>
                </c:pt>
                <c:pt idx="145">
                  <c:v>10111.035301969143</c:v>
                </c:pt>
                <c:pt idx="146">
                  <c:v>10110.972402305168</c:v>
                </c:pt>
                <c:pt idx="147">
                  <c:v>10110.918527923139</c:v>
                </c:pt>
                <c:pt idx="148">
                  <c:v>10110.872383810611</c:v>
                </c:pt>
                <c:pt idx="149">
                  <c:v>10110.832860773415</c:v>
                </c:pt>
                <c:pt idx="150">
                  <c:v>10110.799008772883</c:v>
                </c:pt>
                <c:pt idx="151">
                  <c:v>10110.77001408891</c:v>
                </c:pt>
                <c:pt idx="152">
                  <c:v>10110.745179759882</c:v>
                </c:pt>
                <c:pt idx="153">
                  <c:v>10110.723908829257</c:v>
                </c:pt>
                <c:pt idx="154">
                  <c:v>10110.705689996068</c:v>
                </c:pt>
                <c:pt idx="155">
                  <c:v>10110.690085324428</c:v>
                </c:pt>
                <c:pt idx="156">
                  <c:v>10110.676719716557</c:v>
                </c:pt>
                <c:pt idx="157">
                  <c:v>10110.665271896321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1F-44DF-B03B-480927F23075}"/>
            </c:ext>
          </c:extLst>
        </c:ser>
        <c:ser>
          <c:idx val="1"/>
          <c:order val="1"/>
          <c:tx>
            <c:strRef>
              <c:f>SLIR!$G$5</c:f>
              <c:strCache>
                <c:ptCount val="1"/>
                <c:pt idx="0">
                  <c:v>Latent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SLIR!$C$6:$C$163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xVal>
          <c:yVal>
            <c:numRef>
              <c:f>SLIR!$G$6:$G$163</c:f>
              <c:numCache>
                <c:formatCode>0</c:formatCode>
                <c:ptCount val="158"/>
                <c:pt idx="0">
                  <c:v>0</c:v>
                </c:pt>
                <c:pt idx="1">
                  <c:v>0.83660000000000001</c:v>
                </c:pt>
                <c:pt idx="2">
                  <c:v>1.1851788714666667</c:v>
                </c:pt>
                <c:pt idx="3">
                  <c:v>1.4356739752173893</c:v>
                </c:pt>
                <c:pt idx="4">
                  <c:v>1.6891556829592858</c:v>
                </c:pt>
                <c:pt idx="5">
                  <c:v>1.975395052235857</c:v>
                </c:pt>
                <c:pt idx="6">
                  <c:v>2.3071711729892077</c:v>
                </c:pt>
                <c:pt idx="7">
                  <c:v>2.6939283488886785</c:v>
                </c:pt>
                <c:pt idx="8">
                  <c:v>3.1453285315547301</c:v>
                </c:pt>
                <c:pt idx="9">
                  <c:v>3.6723116830569342</c:v>
                </c:pt>
                <c:pt idx="10">
                  <c:v>4.2875646379766614</c:v>
                </c:pt>
                <c:pt idx="11">
                  <c:v>5.0058767926970393</c:v>
                </c:pt>
                <c:pt idx="12">
                  <c:v>5.8445074596493427</c:v>
                </c:pt>
                <c:pt idx="13">
                  <c:v>6.8236026015982283</c:v>
                </c:pt>
                <c:pt idx="14">
                  <c:v>7.9666780439964153</c:v>
                </c:pt>
                <c:pt idx="15">
                  <c:v>9.3011823875155955</c:v>
                </c:pt>
                <c:pt idx="16">
                  <c:v>10.859153337382352</c:v>
                </c:pt>
                <c:pt idx="17">
                  <c:v>12.67798297893971</c:v>
                </c:pt>
                <c:pt idx="18">
                  <c:v>14.801309932581553</c:v>
                </c:pt>
                <c:pt idx="19">
                  <c:v>17.280059171240971</c:v>
                </c:pt>
                <c:pt idx="20">
                  <c:v>20.173653583940421</c:v>
                </c:pt>
                <c:pt idx="21">
                  <c:v>23.551425163616223</c:v>
                </c:pt>
                <c:pt idx="22">
                  <c:v>27.49425804288397</c:v>
                </c:pt>
                <c:pt idx="23">
                  <c:v>32.096500557982289</c:v>
                </c:pt>
                <c:pt idx="24">
                  <c:v>37.468189148909843</c:v>
                </c:pt>
                <c:pt idx="25">
                  <c:v>43.737633258105845</c:v>
                </c:pt>
                <c:pt idx="26">
                  <c:v>51.054417515348661</c:v>
                </c:pt>
                <c:pt idx="27">
                  <c:v>59.592885417449551</c:v>
                </c:pt>
                <c:pt idx="28">
                  <c:v>69.556177419749204</c:v>
                </c:pt>
                <c:pt idx="29">
                  <c:v>81.180905793596793</c:v>
                </c:pt>
                <c:pt idx="30">
                  <c:v>94.742558635071845</c:v>
                </c:pt>
                <c:pt idx="31">
                  <c:v>110.56173578934059</c:v>
                </c:pt>
                <c:pt idx="32">
                  <c:v>129.01132977744683</c:v>
                </c:pt>
                <c:pt idx="33">
                  <c:v>150.52477444942974</c:v>
                </c:pt>
                <c:pt idx="34">
                  <c:v>175.60549209990012</c:v>
                </c:pt>
                <c:pt idx="35">
                  <c:v>204.83767480339017</c:v>
                </c:pt>
                <c:pt idx="36">
                  <c:v>238.89853581210059</c:v>
                </c:pt>
                <c:pt idx="37">
                  <c:v>278.57215928777663</c:v>
                </c:pt>
                <c:pt idx="38">
                  <c:v>324.76505766545324</c:v>
                </c:pt>
                <c:pt idx="39">
                  <c:v>378.52351048236426</c:v>
                </c:pt>
                <c:pt idx="40">
                  <c:v>441.05269974026749</c:v>
                </c:pt>
                <c:pt idx="41">
                  <c:v>513.73756582133979</c:v>
                </c:pt>
                <c:pt idx="42">
                  <c:v>598.165172990325</c:v>
                </c:pt>
                <c:pt idx="43">
                  <c:v>696.14817974483924</c:v>
                </c:pt>
                <c:pt idx="44">
                  <c:v>809.74873824557403</c:v>
                </c:pt>
                <c:pt idx="45">
                  <c:v>941.3017764330466</c:v>
                </c:pt>
                <c:pt idx="46">
                  <c:v>1093.4361202620767</c:v>
                </c:pt>
                <c:pt idx="47">
                  <c:v>1269.0912632890168</c:v>
                </c:pt>
                <c:pt idx="48">
                  <c:v>1471.5267582201059</c:v>
                </c:pt>
                <c:pt idx="49">
                  <c:v>1704.3201665406723</c:v>
                </c:pt>
                <c:pt idx="50">
                  <c:v>1971.3482479861175</c:v>
                </c:pt>
                <c:pt idx="51">
                  <c:v>2276.7446182592143</c:v>
                </c:pt>
                <c:pt idx="52">
                  <c:v>2624.8255149107708</c:v>
                </c:pt>
                <c:pt idx="53">
                  <c:v>3019.9737267119408</c:v>
                </c:pt>
                <c:pt idx="54">
                  <c:v>3466.4694118904181</c:v>
                </c:pt>
                <c:pt idx="55">
                  <c:v>3968.2558603394546</c:v>
                </c:pt>
                <c:pt idx="56">
                  <c:v>4528.6288451185383</c:v>
                </c:pt>
                <c:pt idx="57">
                  <c:v>5149.8408802637841</c:v>
                </c:pt>
                <c:pt idx="58">
                  <c:v>5832.6174763217086</c:v>
                </c:pt>
                <c:pt idx="59">
                  <c:v>6575.5924768494961</c:v>
                </c:pt>
                <c:pt idx="60">
                  <c:v>7374.684729567146</c:v>
                </c:pt>
                <c:pt idx="61">
                  <c:v>8222.4590629760696</c:v>
                </c:pt>
                <c:pt idx="62">
                  <c:v>9107.539927643511</c:v>
                </c:pt>
                <c:pt idx="63">
                  <c:v>10014.173210834488</c:v>
                </c:pt>
                <c:pt idx="64">
                  <c:v>10922.05499562056</c:v>
                </c:pt>
                <c:pt idx="65">
                  <c:v>11806.556849715444</c:v>
                </c:pt>
                <c:pt idx="66">
                  <c:v>12639.465089692401</c:v>
                </c:pt>
                <c:pt idx="67">
                  <c:v>13390.306612240502</c:v>
                </c:pt>
                <c:pt idx="68">
                  <c:v>14028.251790183664</c:v>
                </c:pt>
                <c:pt idx="69">
                  <c:v>14524.471605317452</c:v>
                </c:pt>
                <c:pt idx="70">
                  <c:v>14854.701885466462</c:v>
                </c:pt>
                <c:pt idx="71">
                  <c:v>15001.665577333999</c:v>
                </c:pt>
                <c:pt idx="72">
                  <c:v>14956.962465108685</c:v>
                </c:pt>
                <c:pt idx="73">
                  <c:v>14722.082697083184</c:v>
                </c:pt>
                <c:pt idx="74">
                  <c:v>14308.338712193941</c:v>
                </c:pt>
                <c:pt idx="75">
                  <c:v>13735.710005564179</c:v>
                </c:pt>
                <c:pt idx="76">
                  <c:v>13030.801788036075</c:v>
                </c:pt>
                <c:pt idx="77">
                  <c:v>12224.272444399458</c:v>
                </c:pt>
                <c:pt idx="78">
                  <c:v>11348.1454995557</c:v>
                </c:pt>
                <c:pt idx="79">
                  <c:v>10433.383264880706</c:v>
                </c:pt>
                <c:pt idx="80">
                  <c:v>9507.9875334808094</c:v>
                </c:pt>
                <c:pt idx="81">
                  <c:v>8595.7509036290849</c:v>
                </c:pt>
                <c:pt idx="82">
                  <c:v>7715.6520422683679</c:v>
                </c:pt>
                <c:pt idx="83">
                  <c:v>6881.7959421170426</c:v>
                </c:pt>
                <c:pt idx="84">
                  <c:v>6103.7539157641404</c:v>
                </c:pt>
                <c:pt idx="85">
                  <c:v>5387.1513525229075</c:v>
                </c:pt>
                <c:pt idx="86">
                  <c:v>4734.3708409281926</c:v>
                </c:pt>
                <c:pt idx="87">
                  <c:v>4145.2703273220695</c:v>
                </c:pt>
                <c:pt idx="88">
                  <c:v>3617.8499307674992</c:v>
                </c:pt>
                <c:pt idx="89">
                  <c:v>3148.8305220776219</c:v>
                </c:pt>
                <c:pt idx="90">
                  <c:v>2734.1295395071875</c:v>
                </c:pt>
                <c:pt idx="91">
                  <c:v>2369.2345709816277</c:v>
                </c:pt>
                <c:pt idx="92">
                  <c:v>2049.4841011005037</c:v>
                </c:pt>
                <c:pt idx="93">
                  <c:v>1770.2690684179252</c:v>
                </c:pt>
                <c:pt idx="94">
                  <c:v>1527.1700209766138</c:v>
                </c:pt>
                <c:pt idx="95">
                  <c:v>1316.0439330922968</c:v>
                </c:pt>
                <c:pt idx="96">
                  <c:v>1133.073056530581</c:v>
                </c:pt>
                <c:pt idx="97">
                  <c:v>974.78612458017142</c:v>
                </c:pt>
                <c:pt idx="98">
                  <c:v>838.06017117188389</c:v>
                </c:pt>
                <c:pt idx="99">
                  <c:v>720.10936362242057</c:v>
                </c:pt>
                <c:pt idx="100">
                  <c:v>618.46566071942391</c:v>
                </c:pt>
                <c:pt idx="101">
                  <c:v>530.95481478168711</c:v>
                </c:pt>
                <c:pt idx="102">
                  <c:v>455.67021759794108</c:v>
                </c:pt>
                <c:pt idx="103">
                  <c:v>390.94630948288398</c:v>
                </c:pt>
                <c:pt idx="104">
                  <c:v>335.33268677800817</c:v>
                </c:pt>
                <c:pt idx="105">
                  <c:v>287.56961615809735</c:v>
                </c:pt>
                <c:pt idx="106">
                  <c:v>246.56535891450989</c:v>
                </c:pt>
                <c:pt idx="107">
                  <c:v>211.37549555340024</c:v>
                </c:pt>
                <c:pt idx="108">
                  <c:v>181.18429687545344</c:v>
                </c:pt>
                <c:pt idx="109">
                  <c:v>155.28809364378017</c:v>
                </c:pt>
                <c:pt idx="110">
                  <c:v>133.08053880013779</c:v>
                </c:pt>
                <c:pt idx="111">
                  <c:v>114.03962329085795</c:v>
                </c:pt>
                <c:pt idx="112">
                  <c:v>97.716291030713137</c:v>
                </c:pt>
                <c:pt idx="113">
                  <c:v>83.724494627646436</c:v>
                </c:pt>
                <c:pt idx="114">
                  <c:v>71.732537097829066</c:v>
                </c:pt>
                <c:pt idx="115">
                  <c:v>61.455553010911302</c:v>
                </c:pt>
                <c:pt idx="116">
                  <c:v>52.648993299440193</c:v>
                </c:pt>
                <c:pt idx="117">
                  <c:v>45.102989968652437</c:v>
                </c:pt>
                <c:pt idx="118">
                  <c:v>38.637489240085714</c:v>
                </c:pt>
                <c:pt idx="119">
                  <c:v>33.09805366936606</c:v>
                </c:pt>
                <c:pt idx="120">
                  <c:v>28.352245139112249</c:v>
                </c:pt>
                <c:pt idx="121">
                  <c:v>24.286511144127999</c:v>
                </c:pt>
                <c:pt idx="122">
                  <c:v>20.803506366723539</c:v>
                </c:pt>
                <c:pt idx="123">
                  <c:v>17.819790164376954</c:v>
                </c:pt>
                <c:pt idx="124">
                  <c:v>15.263848284167114</c:v>
                </c:pt>
                <c:pt idx="125">
                  <c:v>13.074393929768647</c:v>
                </c:pt>
                <c:pt idx="126">
                  <c:v>11.198909303537693</c:v>
                </c:pt>
                <c:pt idx="127">
                  <c:v>9.5923940013429743</c:v>
                </c:pt>
                <c:pt idx="128">
                  <c:v>8.2162912257040492</c:v>
                </c:pt>
                <c:pt idx="129">
                  <c:v>7.0375667758549518</c:v>
                </c:pt>
                <c:pt idx="130">
                  <c:v>6.0279192398465646</c:v>
                </c:pt>
                <c:pt idx="131">
                  <c:v>5.163102816826119</c:v>
                </c:pt>
                <c:pt idx="132">
                  <c:v>4.422346794581987</c:v>
                </c:pt>
                <c:pt idx="133">
                  <c:v>3.7878579499258596</c:v>
                </c:pt>
                <c:pt idx="134">
                  <c:v>3.2443940734959158</c:v>
                </c:pt>
                <c:pt idx="135">
                  <c:v>2.7788984868048003</c:v>
                </c:pt>
                <c:pt idx="136">
                  <c:v>2.3801868536413942</c:v>
                </c:pt>
                <c:pt idx="137">
                  <c:v>2.0386788216410858</c:v>
                </c:pt>
                <c:pt idx="138">
                  <c:v>1.7461680903499655</c:v>
                </c:pt>
                <c:pt idx="139">
                  <c:v>1.4956254132529214</c:v>
                </c:pt>
                <c:pt idx="140">
                  <c:v>1.2810298236972761</c:v>
                </c:pt>
                <c:pt idx="141">
                  <c:v>1.0972240463380802</c:v>
                </c:pt>
                <c:pt idx="142">
                  <c:v>0.93979063215015957</c:v>
                </c:pt>
                <c:pt idx="143">
                  <c:v>0.80494584957167448</c:v>
                </c:pt>
                <c:pt idx="144">
                  <c:v>0.68944878849988989</c:v>
                </c:pt>
                <c:pt idx="145">
                  <c:v>0.59052349759005252</c:v>
                </c:pt>
                <c:pt idx="146">
                  <c:v>0.50579228716701141</c:v>
                </c:pt>
                <c:pt idx="147">
                  <c:v>0.43321859740429824</c:v>
                </c:pt>
                <c:pt idx="148">
                  <c:v>0.37105806058155355</c:v>
                </c:pt>
                <c:pt idx="149">
                  <c:v>0.317816582632311</c:v>
                </c:pt>
                <c:pt idx="150">
                  <c:v>0.27221443750660701</c:v>
                </c:pt>
                <c:pt idx="151">
                  <c:v>0.23315551210242608</c:v>
                </c:pt>
                <c:pt idx="152">
                  <c:v>0.19970096310415497</c:v>
                </c:pt>
                <c:pt idx="153">
                  <c:v>0.17104665295411656</c:v>
                </c:pt>
                <c:pt idx="154">
                  <c:v>0.14650382290435582</c:v>
                </c:pt>
                <c:pt idx="155">
                  <c:v>0.1254825388192739</c:v>
                </c:pt>
                <c:pt idx="156">
                  <c:v>0.10747751198522609</c:v>
                </c:pt>
                <c:pt idx="157">
                  <c:v>9.2055954225124623E-2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1F-44DF-B03B-480927F23075}"/>
            </c:ext>
          </c:extLst>
        </c:ser>
        <c:ser>
          <c:idx val="2"/>
          <c:order val="2"/>
          <c:tx>
            <c:strRef>
              <c:f>SLIR!$I$5</c:f>
              <c:strCache>
                <c:ptCount val="1"/>
                <c:pt idx="0">
                  <c:v>Infectious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SLIR!$C$6:$C$163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xVal>
          <c:yVal>
            <c:numRef>
              <c:f>SLIR!$I$6:$I$163</c:f>
              <c:numCache>
                <c:formatCode>0</c:formatCode>
                <c:ptCount val="158"/>
                <c:pt idx="0">
                  <c:v>1</c:v>
                </c:pt>
                <c:pt idx="1">
                  <c:v>0.66666666666666674</c:v>
                </c:pt>
                <c:pt idx="2">
                  <c:v>0.65359444444444448</c:v>
                </c:pt>
                <c:pt idx="3">
                  <c:v>0.7320243474962963</c:v>
                </c:pt>
                <c:pt idx="4">
                  <c:v>0.84693472546854487</c:v>
                </c:pt>
                <c:pt idx="5">
                  <c:v>0.9869120710521847</c:v>
                </c:pt>
                <c:pt idx="6">
                  <c:v>1.1517901437604208</c:v>
                </c:pt>
                <c:pt idx="7">
                  <c:v>1.3446528890875824</c:v>
                </c:pt>
                <c:pt idx="8">
                  <c:v>1.5699173466138912</c:v>
                </c:pt>
                <c:pt idx="9">
                  <c:v>1.8329436972979434</c:v>
                </c:pt>
                <c:pt idx="10">
                  <c:v>2.1400403856295291</c:v>
                </c:pt>
                <c:pt idx="11">
                  <c:v>2.4985847499138516</c:v>
                </c:pt>
                <c:pt idx="12">
                  <c:v>2.9171923647834941</c:v>
                </c:pt>
                <c:pt idx="13">
                  <c:v>3.4059217747679984</c:v>
                </c:pt>
                <c:pt idx="14">
                  <c:v>3.9765151669115562</c:v>
                </c:pt>
                <c:pt idx="15">
                  <c:v>4.6426796222734747</c:v>
                </c:pt>
                <c:pt idx="16">
                  <c:v>5.4204153450612154</c:v>
                </c:pt>
                <c:pt idx="17">
                  <c:v>6.3283985643863989</c:v>
                </c:pt>
                <c:pt idx="18">
                  <c:v>7.3884281209925273</c:v>
                </c:pt>
                <c:pt idx="19">
                  <c:v>8.6259462304737404</c:v>
                </c:pt>
                <c:pt idx="20">
                  <c:v>10.07064561312607</c:v>
                </c:pt>
                <c:pt idx="21">
                  <c:v>11.757177138069153</c:v>
                </c:pt>
                <c:pt idx="22">
                  <c:v>13.725974382950158</c:v>
                </c:pt>
                <c:pt idx="23">
                  <c:v>16.024214099354431</c:v>
                </c:pt>
                <c:pt idx="24">
                  <c:v>18.706934539065195</c:v>
                </c:pt>
                <c:pt idx="25">
                  <c:v>21.838336979937591</c:v>
                </c:pt>
                <c:pt idx="26">
                  <c:v>25.493299634484856</c:v>
                </c:pt>
                <c:pt idx="27">
                  <c:v>29.759137468493737</c:v>
                </c:pt>
                <c:pt idx="28">
                  <c:v>34.737646333358214</c:v>
                </c:pt>
                <c:pt idx="29">
                  <c:v>40.547475243842776</c:v>
                </c:pt>
                <c:pt idx="30">
                  <c:v>47.326876610961051</c:v>
                </c:pt>
                <c:pt idx="31">
                  <c:v>55.236890732741998</c:v>
                </c:pt>
                <c:pt idx="32">
                  <c:v>64.465027769163143</c:v>
                </c:pt>
                <c:pt idx="33">
                  <c:v>75.229517623803801</c:v>
                </c:pt>
                <c:pt idx="34">
                  <c:v>87.78420536155997</c:v>
                </c:pt>
                <c:pt idx="35">
                  <c:v>102.42417659934834</c:v>
                </c:pt>
                <c:pt idx="36">
                  <c:v>119.49220310041311</c:v>
                </c:pt>
                <c:pt idx="37">
                  <c:v>139.38610268663388</c:v>
                </c:pt>
                <c:pt idx="38">
                  <c:v>162.56710827970008</c:v>
                </c:pt>
                <c:pt idx="39">
                  <c:v>189.56933660283005</c:v>
                </c:pt>
                <c:pt idx="40">
                  <c:v>221.0104353558111</c:v>
                </c:pt>
                <c:pt idx="41">
                  <c:v>257.60346517227424</c:v>
                </c:pt>
                <c:pt idx="42">
                  <c:v>300.17003490351777</c:v>
                </c:pt>
                <c:pt idx="43">
                  <c:v>349.65464984992644</c:v>
                </c:pt>
                <c:pt idx="44">
                  <c:v>407.14014483616074</c:v>
                </c:pt>
                <c:pt idx="45">
                  <c:v>473.86394778550067</c:v>
                </c:pt>
                <c:pt idx="46">
                  <c:v>551.23474263192884</c:v>
                </c:pt>
                <c:pt idx="47">
                  <c:v>640.84885848680506</c:v>
                </c:pt>
                <c:pt idx="48">
                  <c:v>744.50538814679089</c:v>
                </c:pt>
                <c:pt idx="49">
                  <c:v>864.21861498622047</c:v>
                </c:pt>
                <c:pt idx="50">
                  <c:v>1002.2257849593151</c:v>
                </c:pt>
                <c:pt idx="51">
                  <c:v>1160.9875853027395</c:v>
                </c:pt>
                <c:pt idx="52">
                  <c:v>1343.1778780999632</c:v>
                </c:pt>
                <c:pt idx="53">
                  <c:v>1551.6582974610014</c:v>
                </c:pt>
                <c:pt idx="54">
                  <c:v>1789.4322966519862</c:v>
                </c:pt>
                <c:pt idx="55">
                  <c:v>2059.5722174072621</c:v>
                </c:pt>
                <c:pt idx="56">
                  <c:v>2365.1121100230384</c:v>
                </c:pt>
                <c:pt idx="57">
                  <c:v>2708.8986179616604</c:v>
                </c:pt>
                <c:pt idx="58">
                  <c:v>3093.3926320403862</c:v>
                </c:pt>
                <c:pt idx="59">
                  <c:v>3520.4161237740182</c:v>
                </c:pt>
                <c:pt idx="60">
                  <c:v>3990.8422017283865</c:v>
                </c:pt>
                <c:pt idx="61">
                  <c:v>4504.2326502107107</c:v>
                </c:pt>
                <c:pt idx="62">
                  <c:v>5058.4365325511581</c:v>
                </c:pt>
                <c:pt idx="63">
                  <c:v>5649.1760036116502</c:v>
                </c:pt>
                <c:pt idx="64">
                  <c:v>6269.6606384497227</c:v>
                </c:pt>
                <c:pt idx="65">
                  <c:v>6910.2875078716224</c:v>
                </c:pt>
                <c:pt idx="66">
                  <c:v>7558.497551009943</c:v>
                </c:pt>
                <c:pt idx="67">
                  <c:v>8198.8646397630619</c:v>
                </c:pt>
                <c:pt idx="68">
                  <c:v>8813.4864129021662</c:v>
                </c:pt>
                <c:pt idx="69">
                  <c:v>9382.7205561473602</c:v>
                </c:pt>
                <c:pt idx="70">
                  <c:v>9886.2649387609363</c:v>
                </c:pt>
                <c:pt idx="71">
                  <c:v>10304.518763873906</c:v>
                </c:pt>
                <c:pt idx="72">
                  <c:v>10620.095570249438</c:v>
                </c:pt>
                <c:pt idx="73">
                  <c:v>10819.304329776796</c:v>
                </c:pt>
                <c:pt idx="74">
                  <c:v>10893.390227455327</c:v>
                </c:pt>
                <c:pt idx="75">
                  <c:v>10839.344829685371</c:v>
                </c:pt>
                <c:pt idx="76">
                  <c:v>10660.157387847959</c:v>
                </c:pt>
                <c:pt idx="77">
                  <c:v>10364.472038907657</c:v>
                </c:pt>
                <c:pt idx="78">
                  <c:v>9965.7161370383037</c:v>
                </c:pt>
                <c:pt idx="79">
                  <c:v>9480.8471329144613</c:v>
                </c:pt>
                <c:pt idx="80">
                  <c:v>8928.9105714964844</c:v>
                </c:pt>
                <c:pt idx="81">
                  <c:v>8329.6039310345259</c:v>
                </c:pt>
                <c:pt idx="82">
                  <c:v>7702.007013263622</c:v>
                </c:pt>
                <c:pt idx="83">
                  <c:v>7063.5843527428406</c:v>
                </c:pt>
                <c:pt idx="84">
                  <c:v>6429.5052206911541</c:v>
                </c:pt>
                <c:pt idx="85">
                  <c:v>5812.2752927351376</c:v>
                </c:pt>
                <c:pt idx="86">
                  <c:v>5221.6380332874851</c:v>
                </c:pt>
                <c:pt idx="87">
                  <c:v>4664.6847324237051</c:v>
                </c:pt>
                <c:pt idx="88">
                  <c:v>4146.1074034463209</c:v>
                </c:pt>
                <c:pt idx="89">
                  <c:v>3668.5340849894219</c:v>
                </c:pt>
                <c:pt idx="90">
                  <c:v>3232.8970205123533</c:v>
                </c:pt>
                <c:pt idx="91">
                  <c:v>2838.7970652183658</c:v>
                </c:pt>
                <c:pt idx="92">
                  <c:v>2484.840019557651</c:v>
                </c:pt>
                <c:pt idx="93">
                  <c:v>2168.9310383135598</c:v>
                </c:pt>
                <c:pt idx="94">
                  <c:v>1888.5212926468546</c:v>
                </c:pt>
                <c:pt idx="95">
                  <c:v>1640.8067003420565</c:v>
                </c:pt>
                <c:pt idx="96">
                  <c:v>1422.8821168344452</c:v>
                </c:pt>
                <c:pt idx="97">
                  <c:v>1231.8563420222754</c:v>
                </c:pt>
                <c:pt idx="98">
                  <c:v>1064.9340924932264</c:v>
                </c:pt>
                <c:pt idx="99">
                  <c:v>919.47110445512203</c:v>
                </c:pt>
                <c:pt idx="100">
                  <c:v>793.0080772090198</c:v>
                </c:pt>
                <c:pt idx="101">
                  <c:v>683.28846665253582</c:v>
                </c:pt>
                <c:pt idx="102">
                  <c:v>588.26434813044568</c:v>
                </c:pt>
                <c:pt idx="103">
                  <c:v>506.09378648644906</c:v>
                </c:pt>
                <c:pt idx="104">
                  <c:v>435.13243502835371</c:v>
                </c:pt>
                <c:pt idx="105">
                  <c:v>373.92146171340454</c:v>
                </c:pt>
                <c:pt idx="106">
                  <c:v>321.17337851512735</c:v>
                </c:pt>
                <c:pt idx="107">
                  <c:v>275.75692540537904</c:v>
                </c:pt>
                <c:pt idx="108">
                  <c:v>236.68182415860275</c:v>
                </c:pt>
                <c:pt idx="109">
                  <c:v>203.08395699126521</c:v>
                </c:pt>
                <c:pt idx="110">
                  <c:v>174.21132807178853</c:v>
                </c:pt>
                <c:pt idx="111">
                  <c:v>149.41102008122681</c:v>
                </c:pt>
                <c:pt idx="112">
                  <c:v>128.11725254353235</c:v>
                </c:pt>
                <c:pt idx="113">
                  <c:v>109.84057445336651</c:v>
                </c:pt>
                <c:pt idx="114">
                  <c:v>94.158173292489295</c:v>
                </c:pt>
                <c:pt idx="115">
                  <c:v>80.70524980278347</c:v>
                </c:pt>
                <c:pt idx="116">
                  <c:v>69.167388121250141</c:v>
                </c:pt>
                <c:pt idx="117">
                  <c:v>59.273840405693477</c:v>
                </c:pt>
                <c:pt idx="118">
                  <c:v>50.791641095958767</c:v>
                </c:pt>
                <c:pt idx="119">
                  <c:v>43.520466373993941</c:v>
                </c:pt>
                <c:pt idx="120">
                  <c:v>37.288157666670813</c:v>
                </c:pt>
                <c:pt idx="121">
                  <c:v>31.946833062558603</c:v>
                </c:pt>
                <c:pt idx="122">
                  <c:v>27.369516494404401</c:v>
                </c:pt>
                <c:pt idx="123">
                  <c:v>23.447220921283819</c:v>
                </c:pt>
                <c:pt idx="124">
                  <c:v>20.08642815528345</c:v>
                </c:pt>
                <c:pt idx="125">
                  <c:v>17.20691417456408</c:v>
                </c:pt>
                <c:pt idx="126">
                  <c:v>14.739874598818215</c:v>
                </c:pt>
                <c:pt idx="127">
                  <c:v>12.626310391763234</c:v>
                </c:pt>
                <c:pt idx="128">
                  <c:v>10.815638761511233</c:v>
                </c:pt>
                <c:pt idx="129">
                  <c:v>9.2644986474335003</c:v>
                </c:pt>
                <c:pt idx="130">
                  <c:v>7.9357241255860718</c:v>
                </c:pt>
                <c:pt idx="131">
                  <c:v>6.797462560352356</c:v>
                </c:pt>
                <c:pt idx="132">
                  <c:v>5.8224174111081002</c:v>
                </c:pt>
                <c:pt idx="133">
                  <c:v>4.9871983060508969</c:v>
                </c:pt>
                <c:pt idx="134">
                  <c:v>4.2717633581820627</c:v>
                </c:pt>
                <c:pt idx="135">
                  <c:v>3.6589407571620205</c:v>
                </c:pt>
                <c:pt idx="136">
                  <c:v>3.134018459809214</c:v>
                </c:pt>
                <c:pt idx="137">
                  <c:v>2.6843923532831582</c:v>
                </c:pt>
                <c:pt idx="138">
                  <c:v>2.2992646075990435</c:v>
                </c:pt>
                <c:pt idx="139">
                  <c:v>1.9693850943201872</c:v>
                </c:pt>
                <c:pt idx="140">
                  <c:v>1.6868297495266884</c:v>
                </c:pt>
                <c:pt idx="141">
                  <c:v>1.4448106222754447</c:v>
                </c:pt>
                <c:pt idx="142">
                  <c:v>1.2375130931014833</c:v>
                </c:pt>
                <c:pt idx="143">
                  <c:v>1.059956386771862</c:v>
                </c:pt>
                <c:pt idx="144">
                  <c:v>0.90787405357415996</c:v>
                </c:pt>
                <c:pt idx="145">
                  <c:v>0.77761156617441252</c:v>
                </c:pt>
                <c:pt idx="146">
                  <c:v>0.66603858518045478</c:v>
                </c:pt>
                <c:pt idx="147">
                  <c:v>0.57047379524538933</c:v>
                </c:pt>
                <c:pt idx="148">
                  <c:v>0.48862051284800079</c:v>
                </c:pt>
                <c:pt idx="149">
                  <c:v>0.41851152371072226</c:v>
                </c:pt>
                <c:pt idx="150">
                  <c:v>0.35846182813189259</c:v>
                </c:pt>
                <c:pt idx="151">
                  <c:v>0.30702816146458012</c:v>
                </c:pt>
                <c:pt idx="152">
                  <c:v>0.26297431900199325</c:v>
                </c:pt>
                <c:pt idx="153">
                  <c:v>0.22524145344403423</c:v>
                </c:pt>
                <c:pt idx="154">
                  <c:v>0.19292263220121864</c:v>
                </c:pt>
                <c:pt idx="155">
                  <c:v>0.16524104386023472</c:v>
                </c:pt>
                <c:pt idx="156">
                  <c:v>0.14153133061164164</c:v>
                </c:pt>
                <c:pt idx="157">
                  <c:v>0.12122359840406761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1F-44DF-B03B-480927F23075}"/>
            </c:ext>
          </c:extLst>
        </c:ser>
        <c:ser>
          <c:idx val="3"/>
          <c:order val="3"/>
          <c:tx>
            <c:strRef>
              <c:f>SLIR!$K$5</c:f>
              <c:strCache>
                <c:ptCount val="1"/>
                <c:pt idx="0">
                  <c:v>Removed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SLIR!$C$6:$C$163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xVal>
          <c:yVal>
            <c:numRef>
              <c:f>SLIR!$K$6:$K$163</c:f>
              <c:numCache>
                <c:formatCode>0</c:formatCode>
                <c:ptCount val="158"/>
                <c:pt idx="0">
                  <c:v>0</c:v>
                </c:pt>
                <c:pt idx="1">
                  <c:v>0.33333333333333331</c:v>
                </c:pt>
                <c:pt idx="2">
                  <c:v>0.55555555555555558</c:v>
                </c:pt>
                <c:pt idx="3">
                  <c:v>0.77342037037037037</c:v>
                </c:pt>
                <c:pt idx="4">
                  <c:v>1.0174284862024692</c:v>
                </c:pt>
                <c:pt idx="5">
                  <c:v>1.2997400613586507</c:v>
                </c:pt>
                <c:pt idx="6">
                  <c:v>1.6287107517093791</c:v>
                </c:pt>
                <c:pt idx="7">
                  <c:v>2.0126407996295193</c:v>
                </c:pt>
                <c:pt idx="8">
                  <c:v>2.4608584293253801</c:v>
                </c:pt>
                <c:pt idx="9">
                  <c:v>2.9841642115300102</c:v>
                </c:pt>
                <c:pt idx="10">
                  <c:v>3.5951454439626582</c:v>
                </c:pt>
                <c:pt idx="11">
                  <c:v>4.3084922391725016</c:v>
                </c:pt>
                <c:pt idx="12">
                  <c:v>5.1413538224771189</c:v>
                </c:pt>
                <c:pt idx="13">
                  <c:v>6.1137512774049503</c:v>
                </c:pt>
                <c:pt idx="14">
                  <c:v>7.24905853566095</c:v>
                </c:pt>
                <c:pt idx="15">
                  <c:v>8.5745635912981353</c:v>
                </c:pt>
                <c:pt idx="16">
                  <c:v>10.122123465389294</c:v>
                </c:pt>
                <c:pt idx="17">
                  <c:v>11.928928580409698</c:v>
                </c:pt>
                <c:pt idx="18">
                  <c:v>14.038394768538497</c:v>
                </c:pt>
                <c:pt idx="19">
                  <c:v>16.501204142202674</c:v>
                </c:pt>
                <c:pt idx="20">
                  <c:v>19.376519552360588</c:v>
                </c:pt>
                <c:pt idx="21">
                  <c:v>22.733401423402611</c:v>
                </c:pt>
                <c:pt idx="22">
                  <c:v>26.652460469425662</c:v>
                </c:pt>
                <c:pt idx="23">
                  <c:v>31.227785263742383</c:v>
                </c:pt>
                <c:pt idx="24">
                  <c:v>36.569189963527194</c:v>
                </c:pt>
                <c:pt idx="25">
                  <c:v>42.804834809882259</c:v>
                </c:pt>
                <c:pt idx="26">
                  <c:v>50.084280469861454</c:v>
                </c:pt>
                <c:pt idx="27">
                  <c:v>58.582047014689735</c:v>
                </c:pt>
                <c:pt idx="28">
                  <c:v>68.501759504187646</c:v>
                </c:pt>
                <c:pt idx="29">
                  <c:v>80.080974948640389</c:v>
                </c:pt>
                <c:pt idx="30">
                  <c:v>93.596800029921312</c:v>
                </c:pt>
                <c:pt idx="31">
                  <c:v>109.37242556690833</c:v>
                </c:pt>
                <c:pt idx="32">
                  <c:v>127.78472247782233</c:v>
                </c:pt>
                <c:pt idx="33">
                  <c:v>149.27306506754337</c:v>
                </c:pt>
                <c:pt idx="34">
                  <c:v>174.34957094214462</c:v>
                </c:pt>
                <c:pt idx="35">
                  <c:v>203.61097272933128</c:v>
                </c:pt>
                <c:pt idx="36">
                  <c:v>237.75236492911407</c:v>
                </c:pt>
                <c:pt idx="37">
                  <c:v>277.58309929591843</c:v>
                </c:pt>
                <c:pt idx="38">
                  <c:v>324.04513352479637</c:v>
                </c:pt>
                <c:pt idx="39">
                  <c:v>378.23416961802974</c:v>
                </c:pt>
                <c:pt idx="40">
                  <c:v>441.42394848563976</c:v>
                </c:pt>
                <c:pt idx="41">
                  <c:v>515.09409360424343</c:v>
                </c:pt>
                <c:pt idx="42">
                  <c:v>600.96191532833484</c:v>
                </c:pt>
                <c:pt idx="43">
                  <c:v>701.01859362950745</c:v>
                </c:pt>
                <c:pt idx="44">
                  <c:v>817.57014357948287</c:v>
                </c:pt>
                <c:pt idx="45">
                  <c:v>953.28352519153646</c:v>
                </c:pt>
                <c:pt idx="46">
                  <c:v>1111.23817445337</c:v>
                </c:pt>
                <c:pt idx="47">
                  <c:v>1294.9830886640129</c:v>
                </c:pt>
                <c:pt idx="48">
                  <c:v>1508.5993748262813</c:v>
                </c:pt>
                <c:pt idx="49">
                  <c:v>1756.7678375418782</c:v>
                </c:pt>
                <c:pt idx="50">
                  <c:v>2044.8407092039515</c:v>
                </c:pt>
                <c:pt idx="51">
                  <c:v>2378.9159708570564</c:v>
                </c:pt>
                <c:pt idx="52">
                  <c:v>2765.9118326246362</c:v>
                </c:pt>
                <c:pt idx="53">
                  <c:v>3213.6377919912907</c:v>
                </c:pt>
                <c:pt idx="54">
                  <c:v>3730.8572244782908</c:v>
                </c:pt>
                <c:pt idx="55">
                  <c:v>4327.3346566956197</c:v>
                </c:pt>
                <c:pt idx="56">
                  <c:v>5013.8587291647073</c:v>
                </c:pt>
                <c:pt idx="57">
                  <c:v>5802.2294325057201</c:v>
                </c:pt>
                <c:pt idx="58">
                  <c:v>6705.1956384929399</c:v>
                </c:pt>
                <c:pt idx="59">
                  <c:v>7736.3265158397353</c:v>
                </c:pt>
                <c:pt idx="60">
                  <c:v>8909.7985570977417</c:v>
                </c:pt>
                <c:pt idx="61">
                  <c:v>10240.079291007203</c:v>
                </c:pt>
                <c:pt idx="62">
                  <c:v>11741.490174410774</c:v>
                </c:pt>
                <c:pt idx="63">
                  <c:v>13427.635685261161</c:v>
                </c:pt>
                <c:pt idx="64">
                  <c:v>15310.69435313171</c:v>
                </c:pt>
                <c:pt idx="65">
                  <c:v>17400.58123261495</c:v>
                </c:pt>
                <c:pt idx="66">
                  <c:v>19704.010401905492</c:v>
                </c:pt>
                <c:pt idx="67">
                  <c:v>22223.509585575473</c:v>
                </c:pt>
                <c:pt idx="68">
                  <c:v>24956.464465496494</c:v>
                </c:pt>
                <c:pt idx="69">
                  <c:v>27894.293269797217</c:v>
                </c:pt>
                <c:pt idx="70">
                  <c:v>31021.866788513005</c:v>
                </c:pt>
                <c:pt idx="71">
                  <c:v>34317.288434766648</c:v>
                </c:pt>
                <c:pt idx="72">
                  <c:v>37752.128022724617</c:v>
                </c:pt>
                <c:pt idx="73">
                  <c:v>41292.159879474428</c:v>
                </c:pt>
                <c:pt idx="74">
                  <c:v>44898.594656066693</c:v>
                </c:pt>
                <c:pt idx="75">
                  <c:v>48529.724731885137</c:v>
                </c:pt>
                <c:pt idx="76">
                  <c:v>52142.839675113595</c:v>
                </c:pt>
                <c:pt idx="77">
                  <c:v>55696.225471062913</c:v>
                </c:pt>
                <c:pt idx="78">
                  <c:v>59151.049484032133</c:v>
                </c:pt>
                <c:pt idx="79">
                  <c:v>62472.954863044899</c:v>
                </c:pt>
                <c:pt idx="80">
                  <c:v>65633.237240683055</c:v>
                </c:pt>
                <c:pt idx="81">
                  <c:v>68609.540764515215</c:v>
                </c:pt>
                <c:pt idx="82">
                  <c:v>71386.075408193385</c:v>
                </c:pt>
                <c:pt idx="83">
                  <c:v>73953.411079281257</c:v>
                </c:pt>
                <c:pt idx="84">
                  <c:v>76307.939196862208</c:v>
                </c:pt>
                <c:pt idx="85">
                  <c:v>78451.107603759257</c:v>
                </c:pt>
                <c:pt idx="86">
                  <c:v>80388.532701337637</c:v>
                </c:pt>
                <c:pt idx="87">
                  <c:v>82129.07871243346</c:v>
                </c:pt>
                <c:pt idx="88">
                  <c:v>83683.973623241356</c:v>
                </c:pt>
                <c:pt idx="89">
                  <c:v>85066.009424390126</c:v>
                </c:pt>
                <c:pt idx="90">
                  <c:v>86288.854119386597</c:v>
                </c:pt>
                <c:pt idx="91">
                  <c:v>87366.486459557374</c:v>
                </c:pt>
                <c:pt idx="92">
                  <c:v>88312.752147963503</c:v>
                </c:pt>
                <c:pt idx="93">
                  <c:v>89141.032154482717</c:v>
                </c:pt>
                <c:pt idx="94">
                  <c:v>89864.009167253898</c:v>
                </c:pt>
                <c:pt idx="95">
                  <c:v>90493.516264802849</c:v>
                </c:pt>
                <c:pt idx="96">
                  <c:v>91040.45183158353</c:v>
                </c:pt>
                <c:pt idx="97">
                  <c:v>91514.74587052835</c:v>
                </c:pt>
                <c:pt idx="98">
                  <c:v>91925.364651202442</c:v>
                </c:pt>
                <c:pt idx="99">
                  <c:v>92280.342682033515</c:v>
                </c:pt>
                <c:pt idx="100">
                  <c:v>92586.833050185218</c:v>
                </c:pt>
                <c:pt idx="101">
                  <c:v>92851.169075921556</c:v>
                </c:pt>
                <c:pt idx="102">
                  <c:v>93078.931898139068</c:v>
                </c:pt>
                <c:pt idx="103">
                  <c:v>93275.020014182548</c:v>
                </c:pt>
                <c:pt idx="104">
                  <c:v>93443.717943011361</c:v>
                </c:pt>
                <c:pt idx="105">
                  <c:v>93588.762088020812</c:v>
                </c:pt>
                <c:pt idx="106">
                  <c:v>93713.402575258617</c:v>
                </c:pt>
                <c:pt idx="107">
                  <c:v>93820.460368096989</c:v>
                </c:pt>
                <c:pt idx="108">
                  <c:v>93912.379343232111</c:v>
                </c:pt>
                <c:pt idx="109">
                  <c:v>93991.273284618306</c:v>
                </c:pt>
                <c:pt idx="110">
                  <c:v>94058.967936948728</c:v>
                </c:pt>
                <c:pt idx="111">
                  <c:v>94117.038379639329</c:v>
                </c:pt>
                <c:pt idx="112">
                  <c:v>94166.842052999738</c:v>
                </c:pt>
                <c:pt idx="113">
                  <c:v>94209.547803847585</c:v>
                </c:pt>
                <c:pt idx="114">
                  <c:v>94246.161328665374</c:v>
                </c:pt>
                <c:pt idx="115">
                  <c:v>94277.547386429535</c:v>
                </c:pt>
                <c:pt idx="116">
                  <c:v>94304.449136363794</c:v>
                </c:pt>
                <c:pt idx="117">
                  <c:v>94327.504932404205</c:v>
                </c:pt>
                <c:pt idx="118">
                  <c:v>94347.2628792061</c:v>
                </c:pt>
                <c:pt idx="119">
                  <c:v>94364.193426238082</c:v>
                </c:pt>
                <c:pt idx="120">
                  <c:v>94378.700248362744</c:v>
                </c:pt>
                <c:pt idx="121">
                  <c:v>94391.129634251629</c:v>
                </c:pt>
                <c:pt idx="122">
                  <c:v>94401.778578605808</c:v>
                </c:pt>
                <c:pt idx="123">
                  <c:v>94410.901750770616</c:v>
                </c:pt>
                <c:pt idx="124">
                  <c:v>94418.71749107771</c:v>
                </c:pt>
                <c:pt idx="125">
                  <c:v>94425.412967129465</c:v>
                </c:pt>
                <c:pt idx="126">
                  <c:v>94431.148605187656</c:v>
                </c:pt>
                <c:pt idx="127">
                  <c:v>94436.061896720596</c:v>
                </c:pt>
                <c:pt idx="128">
                  <c:v>94440.270666851182</c:v>
                </c:pt>
                <c:pt idx="129">
                  <c:v>94443.875879771687</c:v>
                </c:pt>
                <c:pt idx="130">
                  <c:v>94446.964045987494</c:v>
                </c:pt>
                <c:pt idx="131">
                  <c:v>94449.609287362691</c:v>
                </c:pt>
                <c:pt idx="132">
                  <c:v>94451.875108216147</c:v>
                </c:pt>
                <c:pt idx="133">
                  <c:v>94453.815914019855</c:v>
                </c:pt>
                <c:pt idx="134">
                  <c:v>94455.478313455198</c:v>
                </c:pt>
                <c:pt idx="135">
                  <c:v>94456.902234574591</c:v>
                </c:pt>
                <c:pt idx="136">
                  <c:v>94458.121881493644</c:v>
                </c:pt>
                <c:pt idx="137">
                  <c:v>94459.166554313575</c:v>
                </c:pt>
                <c:pt idx="138">
                  <c:v>94460.061351764671</c:v>
                </c:pt>
                <c:pt idx="139">
                  <c:v>94460.827773300538</c:v>
                </c:pt>
                <c:pt idx="140">
                  <c:v>94461.484234998643</c:v>
                </c:pt>
                <c:pt idx="141">
                  <c:v>94462.046511581822</c:v>
                </c:pt>
                <c:pt idx="142">
                  <c:v>94462.528115122579</c:v>
                </c:pt>
                <c:pt idx="143">
                  <c:v>94462.940619486952</c:v>
                </c:pt>
                <c:pt idx="144">
                  <c:v>94463.293938282543</c:v>
                </c:pt>
                <c:pt idx="145">
                  <c:v>94463.596562967068</c:v>
                </c:pt>
                <c:pt idx="146">
                  <c:v>94463.855766822453</c:v>
                </c:pt>
                <c:pt idx="147">
                  <c:v>94464.077779684187</c:v>
                </c:pt>
                <c:pt idx="148">
                  <c:v>94464.267937615936</c:v>
                </c:pt>
                <c:pt idx="149">
                  <c:v>94464.430811120212</c:v>
                </c:pt>
                <c:pt idx="150">
                  <c:v>94464.570314961442</c:v>
                </c:pt>
                <c:pt idx="151">
                  <c:v>94464.689802237481</c:v>
                </c:pt>
                <c:pt idx="152">
                  <c:v>94464.792144957974</c:v>
                </c:pt>
                <c:pt idx="153">
                  <c:v>94464.879803064308</c:v>
                </c:pt>
                <c:pt idx="154">
                  <c:v>94464.954883548795</c:v>
                </c:pt>
                <c:pt idx="155">
                  <c:v>94465.019191092855</c:v>
                </c:pt>
                <c:pt idx="156">
                  <c:v>94465.074271440812</c:v>
                </c:pt>
                <c:pt idx="157">
                  <c:v>94465.121448551014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1F-44DF-B03B-480927F23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73440"/>
        <c:axId val="653573768"/>
      </c:scatterChart>
      <c:valAx>
        <c:axId val="6535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Days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73768"/>
        <c:crosses val="autoZero"/>
        <c:crossBetween val="midCat"/>
      </c:valAx>
      <c:valAx>
        <c:axId val="65357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4</xdr:row>
      <xdr:rowOff>147637</xdr:rowOff>
    </xdr:from>
    <xdr:to>
      <xdr:col>19</xdr:col>
      <xdr:colOff>485775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3F6BF-A63A-4CE4-99E0-DEDD824DF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140071</xdr:colOff>
      <xdr:row>5</xdr:row>
      <xdr:rowOff>1119</xdr:rowOff>
    </xdr:from>
    <xdr:to>
      <xdr:col>23</xdr:col>
      <xdr:colOff>526674</xdr:colOff>
      <xdr:row>27</xdr:row>
      <xdr:rowOff>44823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4D278-B176-44A4-BFF3-5FC91C35F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EB20-99CB-4732-A7E3-614A4DFF57B0}">
  <dimension ref="C1:L117"/>
  <sheetViews>
    <sheetView workbookViewId="0">
      <pane ySplit="5" topLeftCell="A57" activePane="bottomLeft" state="frozen"/>
      <selection pane="bottomLeft" activeCell="P25" sqref="P25"/>
    </sheetView>
  </sheetViews>
  <sheetFormatPr defaultRowHeight="15" x14ac:dyDescent="0.25"/>
  <cols>
    <col min="3" max="3" width="10.7109375" bestFit="1" customWidth="1"/>
    <col min="4" max="4" width="11.85546875" customWidth="1"/>
    <col min="5" max="5" width="11.7109375" customWidth="1"/>
    <col min="6" max="6" width="12" bestFit="1" customWidth="1"/>
    <col min="7" max="7" width="9.85546875" bestFit="1" customWidth="1"/>
    <col min="8" max="8" width="6" bestFit="1" customWidth="1"/>
    <col min="9" max="9" width="12" bestFit="1" customWidth="1"/>
    <col min="10" max="10" width="11.28515625" bestFit="1" customWidth="1"/>
    <col min="11" max="11" width="24.42578125" customWidth="1"/>
    <col min="12" max="12" width="9" bestFit="1" customWidth="1"/>
  </cols>
  <sheetData>
    <row r="1" spans="3:12" ht="15.75" thickBot="1" x14ac:dyDescent="0.3">
      <c r="C1" s="35" t="s">
        <v>0</v>
      </c>
      <c r="D1" s="36"/>
      <c r="E1" s="36"/>
      <c r="F1" s="23"/>
      <c r="G1" s="21"/>
      <c r="H1" s="21"/>
      <c r="I1" s="21"/>
      <c r="J1" s="21"/>
      <c r="K1" s="22" t="s">
        <v>12</v>
      </c>
    </row>
    <row r="2" spans="3:12" ht="15.75" thickBot="1" x14ac:dyDescent="0.3"/>
    <row r="3" spans="3:12" ht="30" x14ac:dyDescent="0.25">
      <c r="C3" s="12" t="s">
        <v>1</v>
      </c>
      <c r="D3" s="13" t="s">
        <v>2</v>
      </c>
      <c r="E3" s="14" t="s">
        <v>3</v>
      </c>
      <c r="F3" s="13" t="s">
        <v>4</v>
      </c>
      <c r="G3" s="13" t="s">
        <v>5</v>
      </c>
      <c r="H3" s="6" t="s">
        <v>13</v>
      </c>
    </row>
    <row r="4" spans="3:12" ht="15.75" thickBot="1" x14ac:dyDescent="0.3">
      <c r="C4" s="4">
        <v>104576</v>
      </c>
      <c r="D4" s="5">
        <v>7.9999999999999996E-6</v>
      </c>
      <c r="E4" s="5">
        <v>3</v>
      </c>
      <c r="F4" s="5">
        <f>1/E4</f>
        <v>0.33333333333333331</v>
      </c>
      <c r="G4" s="27">
        <f>C4*D4*E4</f>
        <v>2.5098239999999996</v>
      </c>
      <c r="H4" s="7" t="s">
        <v>13</v>
      </c>
      <c r="I4" s="3"/>
      <c r="J4" s="2"/>
      <c r="K4" s="2"/>
    </row>
    <row r="5" spans="3:12" ht="45" x14ac:dyDescent="0.25">
      <c r="C5" s="15" t="s">
        <v>6</v>
      </c>
      <c r="D5" s="28" t="s">
        <v>16</v>
      </c>
      <c r="E5" s="16" t="s">
        <v>7</v>
      </c>
      <c r="F5" s="31" t="s">
        <v>17</v>
      </c>
      <c r="G5" s="16" t="s">
        <v>8</v>
      </c>
      <c r="H5" s="31" t="s">
        <v>18</v>
      </c>
      <c r="I5" s="16" t="s">
        <v>9</v>
      </c>
      <c r="J5" s="17" t="s">
        <v>10</v>
      </c>
      <c r="K5" s="18" t="s">
        <v>11</v>
      </c>
      <c r="L5" t="s">
        <v>19</v>
      </c>
    </row>
    <row r="6" spans="3:12" x14ac:dyDescent="0.25">
      <c r="C6" s="19">
        <v>1</v>
      </c>
      <c r="D6" s="29"/>
      <c r="E6" s="24">
        <f>104575</f>
        <v>104575</v>
      </c>
      <c r="F6" s="32"/>
      <c r="G6" s="24">
        <v>1</v>
      </c>
      <c r="H6" s="32"/>
      <c r="I6" s="24">
        <v>0</v>
      </c>
      <c r="J6" s="8">
        <f t="shared" ref="J6:J37" si="0">G6/$C$4</f>
        <v>9.5624235006119943E-6</v>
      </c>
      <c r="K6" s="9">
        <f t="shared" ref="K6:K37" si="1">(I6+G6)/$C$4</f>
        <v>9.5624235006119943E-6</v>
      </c>
      <c r="L6" s="26">
        <f>E6+G6+I6</f>
        <v>104576</v>
      </c>
    </row>
    <row r="7" spans="3:12" x14ac:dyDescent="0.25">
      <c r="C7" s="19">
        <f>C6+1</f>
        <v>2</v>
      </c>
      <c r="D7" s="30">
        <f t="shared" ref="D7:D38" si="2">-$D$4*E6*G6</f>
        <v>-0.83660000000000001</v>
      </c>
      <c r="E7" s="24">
        <f>E6+D7</f>
        <v>104574.1634</v>
      </c>
      <c r="F7" s="32">
        <f t="shared" ref="F7:F38" si="3">($D$4*E6*G6)-($F$4*G6)</f>
        <v>0.50326666666666675</v>
      </c>
      <c r="G7" s="24">
        <f>G6+F7</f>
        <v>1.5032666666666668</v>
      </c>
      <c r="H7" s="32">
        <f t="shared" ref="H7:H38" si="4">$F$4*G6</f>
        <v>0.33333333333333331</v>
      </c>
      <c r="I7" s="24">
        <f>I6+H7</f>
        <v>0.33333333333333331</v>
      </c>
      <c r="J7" s="8">
        <f t="shared" si="0"/>
        <v>1.4374872501019992E-5</v>
      </c>
      <c r="K7" s="9">
        <f t="shared" si="1"/>
        <v>1.7562347001223991E-5</v>
      </c>
      <c r="L7" s="26">
        <f t="shared" ref="L7:L70" si="5">E7+G7+I7</f>
        <v>104576</v>
      </c>
    </row>
    <row r="8" spans="3:12" x14ac:dyDescent="0.25">
      <c r="C8" s="19">
        <f t="shared" ref="C8:C71" si="6">C7+1</f>
        <v>3</v>
      </c>
      <c r="D8" s="30">
        <f t="shared" si="2"/>
        <v>-1.2576228322701868</v>
      </c>
      <c r="E8" s="24">
        <f t="shared" ref="E8:E71" si="7">E7+D8</f>
        <v>104572.90577716773</v>
      </c>
      <c r="F8" s="32">
        <f t="shared" si="3"/>
        <v>0.75653394338129787</v>
      </c>
      <c r="G8" s="24">
        <f t="shared" ref="G8:G71" si="8">G7+F8</f>
        <v>2.2598006100479644</v>
      </c>
      <c r="H8" s="32">
        <f t="shared" si="4"/>
        <v>0.50108888888888892</v>
      </c>
      <c r="I8" s="24">
        <f t="shared" ref="I8:I71" si="9">I7+H8</f>
        <v>0.83442222222222218</v>
      </c>
      <c r="J8" s="8">
        <f t="shared" si="0"/>
        <v>2.1609170460219978E-5</v>
      </c>
      <c r="K8" s="9">
        <f t="shared" si="1"/>
        <v>2.9588269127430636E-5</v>
      </c>
      <c r="L8" s="26">
        <f t="shared" si="5"/>
        <v>104576</v>
      </c>
    </row>
    <row r="9" spans="3:12" x14ac:dyDescent="0.25">
      <c r="C9" s="19">
        <f t="shared" si="6"/>
        <v>4</v>
      </c>
      <c r="D9" s="30">
        <f t="shared" si="2"/>
        <v>-1.8905113301578553</v>
      </c>
      <c r="E9" s="24">
        <f t="shared" si="7"/>
        <v>104571.01526583757</v>
      </c>
      <c r="F9" s="32">
        <f t="shared" si="3"/>
        <v>1.1372444601418672</v>
      </c>
      <c r="G9" s="24">
        <f t="shared" si="8"/>
        <v>3.3970450701898316</v>
      </c>
      <c r="H9" s="32">
        <f t="shared" si="4"/>
        <v>0.75326687001598813</v>
      </c>
      <c r="I9" s="24">
        <f t="shared" si="9"/>
        <v>1.5876890922382103</v>
      </c>
      <c r="J9" s="8">
        <f t="shared" si="0"/>
        <v>3.2483983611821367E-5</v>
      </c>
      <c r="K9" s="9">
        <f t="shared" si="1"/>
        <v>4.7666139099105363E-5</v>
      </c>
      <c r="L9" s="26">
        <f t="shared" si="5"/>
        <v>104576</v>
      </c>
    </row>
    <row r="10" spans="3:12" x14ac:dyDescent="0.25">
      <c r="C10" s="19">
        <f t="shared" si="6"/>
        <v>5</v>
      </c>
      <c r="D10" s="30">
        <f t="shared" si="2"/>
        <v>-2.841859615148473</v>
      </c>
      <c r="E10" s="24">
        <f t="shared" si="7"/>
        <v>104568.17340622243</v>
      </c>
      <c r="F10" s="32">
        <f t="shared" si="3"/>
        <v>1.7095112584185292</v>
      </c>
      <c r="G10" s="24">
        <f t="shared" si="8"/>
        <v>5.1065563286083613</v>
      </c>
      <c r="H10" s="32">
        <f t="shared" si="4"/>
        <v>1.1323483567299437</v>
      </c>
      <c r="I10" s="24">
        <f t="shared" si="9"/>
        <v>2.7200374489681538</v>
      </c>
      <c r="J10" s="8">
        <f t="shared" si="0"/>
        <v>4.8831054243883501E-5</v>
      </c>
      <c r="K10" s="9">
        <f t="shared" si="1"/>
        <v>7.4841204268441284E-5</v>
      </c>
      <c r="L10" s="26">
        <f t="shared" si="5"/>
        <v>104576</v>
      </c>
    </row>
    <row r="11" spans="3:12" x14ac:dyDescent="0.25">
      <c r="C11" s="19">
        <f t="shared" si="6"/>
        <v>6</v>
      </c>
      <c r="D11" s="30">
        <f t="shared" si="2"/>
        <v>-4.2718661414284931</v>
      </c>
      <c r="E11" s="24">
        <f t="shared" si="7"/>
        <v>104563.901540081</v>
      </c>
      <c r="F11" s="32">
        <f t="shared" si="3"/>
        <v>2.5696806985590395</v>
      </c>
      <c r="G11" s="24">
        <f t="shared" si="8"/>
        <v>7.6762370271674012</v>
      </c>
      <c r="H11" s="32">
        <f t="shared" si="4"/>
        <v>1.7021854428694536</v>
      </c>
      <c r="I11" s="24">
        <f t="shared" si="9"/>
        <v>4.4222228918376079</v>
      </c>
      <c r="J11" s="8">
        <f t="shared" si="0"/>
        <v>7.3403429344853508E-5</v>
      </c>
      <c r="K11" s="9">
        <f t="shared" si="1"/>
        <v>1.156905974507058E-4</v>
      </c>
      <c r="L11" s="26">
        <f t="shared" si="5"/>
        <v>104576</v>
      </c>
    </row>
    <row r="12" spans="3:12" x14ac:dyDescent="0.25">
      <c r="C12" s="19">
        <f t="shared" si="6"/>
        <v>7</v>
      </c>
      <c r="D12" s="30">
        <f t="shared" si="2"/>
        <v>-6.4212583416564497</v>
      </c>
      <c r="E12" s="24">
        <f t="shared" si="7"/>
        <v>104557.48028173935</v>
      </c>
      <c r="F12" s="32">
        <f t="shared" si="3"/>
        <v>3.8625126659339828</v>
      </c>
      <c r="G12" s="24">
        <f t="shared" si="8"/>
        <v>11.538749693101384</v>
      </c>
      <c r="H12" s="32">
        <f t="shared" si="4"/>
        <v>2.5587456757224669</v>
      </c>
      <c r="I12" s="24">
        <f t="shared" si="9"/>
        <v>6.9809685675600743</v>
      </c>
      <c r="J12" s="8">
        <f t="shared" si="0"/>
        <v>1.1033841123299212E-4</v>
      </c>
      <c r="K12" s="9">
        <f t="shared" si="1"/>
        <v>1.7709338912046222E-4</v>
      </c>
      <c r="L12" s="26">
        <f t="shared" si="5"/>
        <v>104576.00000000001</v>
      </c>
    </row>
    <row r="13" spans="3:12" x14ac:dyDescent="0.25">
      <c r="C13" s="19">
        <f t="shared" si="6"/>
        <v>8</v>
      </c>
      <c r="D13" s="30">
        <f t="shared" si="2"/>
        <v>-9.6517007480989907</v>
      </c>
      <c r="E13" s="24">
        <f t="shared" si="7"/>
        <v>104547.82858099125</v>
      </c>
      <c r="F13" s="32">
        <f t="shared" si="3"/>
        <v>5.8054508503985298</v>
      </c>
      <c r="G13" s="24">
        <f t="shared" si="8"/>
        <v>17.344200543499912</v>
      </c>
      <c r="H13" s="32">
        <f t="shared" si="4"/>
        <v>3.8462498977004609</v>
      </c>
      <c r="I13" s="24">
        <f t="shared" si="9"/>
        <v>10.827218465260536</v>
      </c>
      <c r="J13" s="8">
        <f t="shared" si="0"/>
        <v>1.6585259087649091E-4</v>
      </c>
      <c r="K13" s="9">
        <f t="shared" si="1"/>
        <v>2.6938703917495836E-4</v>
      </c>
      <c r="L13" s="26">
        <f t="shared" si="5"/>
        <v>104576.00000000001</v>
      </c>
    </row>
    <row r="14" spans="3:12" x14ac:dyDescent="0.25">
      <c r="C14" s="19">
        <f t="shared" si="6"/>
        <v>9</v>
      </c>
      <c r="D14" s="30">
        <f t="shared" si="2"/>
        <v>-14.506388042369313</v>
      </c>
      <c r="E14" s="24">
        <f t="shared" si="7"/>
        <v>104533.32219294888</v>
      </c>
      <c r="F14" s="32">
        <f t="shared" si="3"/>
        <v>8.7249878612026759</v>
      </c>
      <c r="G14" s="24">
        <f t="shared" si="8"/>
        <v>26.069188404702587</v>
      </c>
      <c r="H14" s="32">
        <f t="shared" si="4"/>
        <v>5.7814001811666369</v>
      </c>
      <c r="I14" s="24">
        <f t="shared" si="9"/>
        <v>16.608618646427175</v>
      </c>
      <c r="J14" s="8">
        <f t="shared" si="0"/>
        <v>2.4928461984300972E-4</v>
      </c>
      <c r="K14" s="9">
        <f t="shared" si="1"/>
        <v>4.0810326510030753E-4</v>
      </c>
      <c r="L14" s="26">
        <f t="shared" si="5"/>
        <v>104576</v>
      </c>
    </row>
    <row r="15" spans="3:12" x14ac:dyDescent="0.25">
      <c r="C15" s="19">
        <f t="shared" si="6"/>
        <v>10</v>
      </c>
      <c r="D15" s="30">
        <f t="shared" si="2"/>
        <v>-21.800790966539701</v>
      </c>
      <c r="E15" s="24">
        <f t="shared" si="7"/>
        <v>104511.52140198233</v>
      </c>
      <c r="F15" s="32">
        <f t="shared" si="3"/>
        <v>13.111061498305506</v>
      </c>
      <c r="G15" s="24">
        <f t="shared" si="8"/>
        <v>39.18024990300809</v>
      </c>
      <c r="H15" s="32">
        <f t="shared" si="4"/>
        <v>8.6897294682341943</v>
      </c>
      <c r="I15" s="24">
        <f t="shared" si="9"/>
        <v>25.298348114661369</v>
      </c>
      <c r="J15" s="8">
        <f t="shared" si="0"/>
        <v>3.746581424323754E-4</v>
      </c>
      <c r="K15" s="9">
        <f t="shared" si="1"/>
        <v>6.1657166097067641E-4</v>
      </c>
      <c r="L15" s="26">
        <f t="shared" si="5"/>
        <v>104576</v>
      </c>
    </row>
    <row r="16" spans="3:12" x14ac:dyDescent="0.25">
      <c r="C16" s="19">
        <f t="shared" si="6"/>
        <v>11</v>
      </c>
      <c r="D16" s="30">
        <f t="shared" si="2"/>
        <v>-32.758300210185972</v>
      </c>
      <c r="E16" s="24">
        <f t="shared" si="7"/>
        <v>104478.76310177214</v>
      </c>
      <c r="F16" s="32">
        <f t="shared" si="3"/>
        <v>19.698216909183277</v>
      </c>
      <c r="G16" s="24">
        <f t="shared" si="8"/>
        <v>58.878466812191363</v>
      </c>
      <c r="H16" s="32">
        <f t="shared" si="4"/>
        <v>13.060083301002695</v>
      </c>
      <c r="I16" s="24">
        <f t="shared" si="9"/>
        <v>38.358431415664064</v>
      </c>
      <c r="J16" s="8">
        <f t="shared" si="0"/>
        <v>5.6302083472490206E-4</v>
      </c>
      <c r="K16" s="9">
        <f t="shared" si="1"/>
        <v>9.2982040074066151E-4</v>
      </c>
      <c r="L16" s="26">
        <f t="shared" si="5"/>
        <v>104576</v>
      </c>
    </row>
    <row r="17" spans="3:12" x14ac:dyDescent="0.25">
      <c r="C17" s="19">
        <f t="shared" si="6"/>
        <v>12</v>
      </c>
      <c r="D17" s="30">
        <f t="shared" si="2"/>
        <v>-49.212395086931956</v>
      </c>
      <c r="E17" s="24">
        <f t="shared" si="7"/>
        <v>104429.55070668522</v>
      </c>
      <c r="F17" s="32">
        <f t="shared" si="3"/>
        <v>29.586239482868169</v>
      </c>
      <c r="G17" s="24">
        <f t="shared" si="8"/>
        <v>88.464706295059528</v>
      </c>
      <c r="H17" s="32">
        <f t="shared" si="4"/>
        <v>19.626155604063786</v>
      </c>
      <c r="I17" s="24">
        <f t="shared" si="9"/>
        <v>57.984587019727854</v>
      </c>
      <c r="J17" s="8">
        <f t="shared" si="0"/>
        <v>8.4593698645061513E-4</v>
      </c>
      <c r="K17" s="9">
        <f t="shared" si="1"/>
        <v>1.4004101640413421E-3</v>
      </c>
      <c r="L17" s="26">
        <f t="shared" si="5"/>
        <v>104576</v>
      </c>
    </row>
    <row r="18" spans="3:12" x14ac:dyDescent="0.25">
      <c r="C18" s="19">
        <f t="shared" si="6"/>
        <v>13</v>
      </c>
      <c r="D18" s="30">
        <f t="shared" si="2"/>
        <v>-73.906636254335467</v>
      </c>
      <c r="E18" s="24">
        <f t="shared" si="7"/>
        <v>104355.64407043088</v>
      </c>
      <c r="F18" s="32">
        <f t="shared" si="3"/>
        <v>44.418400822648962</v>
      </c>
      <c r="G18" s="24">
        <f t="shared" si="8"/>
        <v>132.88310711770851</v>
      </c>
      <c r="H18" s="32">
        <f t="shared" si="4"/>
        <v>29.488235431686508</v>
      </c>
      <c r="I18" s="24">
        <f t="shared" si="9"/>
        <v>87.472822451414359</v>
      </c>
      <c r="J18" s="8">
        <f t="shared" si="0"/>
        <v>1.270684546336717E-3</v>
      </c>
      <c r="K18" s="9">
        <f t="shared" si="1"/>
        <v>2.1071367194109821E-3</v>
      </c>
      <c r="L18" s="26">
        <f t="shared" si="5"/>
        <v>104576</v>
      </c>
    </row>
    <row r="19" spans="3:12" x14ac:dyDescent="0.25">
      <c r="C19" s="19">
        <f t="shared" si="6"/>
        <v>14</v>
      </c>
      <c r="D19" s="30">
        <f t="shared" si="2"/>
        <v>-110.93681783478822</v>
      </c>
      <c r="E19" s="24">
        <f t="shared" si="7"/>
        <v>104244.70725259608</v>
      </c>
      <c r="F19" s="32">
        <f t="shared" si="3"/>
        <v>66.642448795552042</v>
      </c>
      <c r="G19" s="24">
        <f t="shared" si="8"/>
        <v>199.52555591326055</v>
      </c>
      <c r="H19" s="32">
        <f t="shared" si="4"/>
        <v>44.294369039236166</v>
      </c>
      <c r="I19" s="24">
        <f t="shared" si="9"/>
        <v>131.76719149065053</v>
      </c>
      <c r="J19" s="8">
        <f t="shared" si="0"/>
        <v>1.9079478648376352E-3</v>
      </c>
      <c r="K19" s="9">
        <f t="shared" si="1"/>
        <v>3.1679615533574731E-3</v>
      </c>
      <c r="L19" s="26">
        <f t="shared" si="5"/>
        <v>104576</v>
      </c>
    </row>
    <row r="20" spans="3:12" x14ac:dyDescent="0.25">
      <c r="C20" s="19">
        <f t="shared" si="6"/>
        <v>15</v>
      </c>
      <c r="D20" s="30">
        <f t="shared" si="2"/>
        <v>-166.39586532471469</v>
      </c>
      <c r="E20" s="24">
        <f t="shared" si="7"/>
        <v>104078.31138727137</v>
      </c>
      <c r="F20" s="32">
        <f t="shared" si="3"/>
        <v>99.88734668696118</v>
      </c>
      <c r="G20" s="24">
        <f t="shared" si="8"/>
        <v>299.41290260022174</v>
      </c>
      <c r="H20" s="32">
        <f t="shared" si="4"/>
        <v>66.508518637753511</v>
      </c>
      <c r="I20" s="24">
        <f t="shared" si="9"/>
        <v>198.27571012840406</v>
      </c>
      <c r="J20" s="8">
        <f t="shared" si="0"/>
        <v>2.8631129762108107E-3</v>
      </c>
      <c r="K20" s="9">
        <f t="shared" si="1"/>
        <v>4.7591092863431932E-3</v>
      </c>
      <c r="L20" s="26">
        <f t="shared" si="5"/>
        <v>104576</v>
      </c>
    </row>
    <row r="21" spans="3:12" x14ac:dyDescent="0.25">
      <c r="C21" s="19">
        <f t="shared" si="6"/>
        <v>16</v>
      </c>
      <c r="D21" s="30">
        <f t="shared" si="2"/>
        <v>-249.29911448154107</v>
      </c>
      <c r="E21" s="24">
        <f t="shared" si="7"/>
        <v>103829.01227278983</v>
      </c>
      <c r="F21" s="32">
        <f t="shared" si="3"/>
        <v>149.49481361480048</v>
      </c>
      <c r="G21" s="24">
        <f t="shared" si="8"/>
        <v>448.90771621502222</v>
      </c>
      <c r="H21" s="32">
        <f t="shared" si="4"/>
        <v>99.804300866740576</v>
      </c>
      <c r="I21" s="24">
        <f t="shared" si="9"/>
        <v>298.08001099514462</v>
      </c>
      <c r="J21" s="8">
        <f t="shared" si="0"/>
        <v>4.2926456951405886E-3</v>
      </c>
      <c r="K21" s="9">
        <f t="shared" si="1"/>
        <v>7.1430129973432425E-3</v>
      </c>
      <c r="L21" s="26">
        <f t="shared" si="5"/>
        <v>104575.99999999999</v>
      </c>
    </row>
    <row r="22" spans="3:12" x14ac:dyDescent="0.25">
      <c r="C22" s="19">
        <f t="shared" si="6"/>
        <v>17</v>
      </c>
      <c r="D22" s="30">
        <f t="shared" si="2"/>
        <v>-372.87715820991673</v>
      </c>
      <c r="E22" s="24">
        <f t="shared" si="7"/>
        <v>103456.13511457991</v>
      </c>
      <c r="F22" s="32">
        <f t="shared" si="3"/>
        <v>223.24125280490932</v>
      </c>
      <c r="G22" s="24">
        <f t="shared" si="8"/>
        <v>672.14896901993154</v>
      </c>
      <c r="H22" s="32">
        <f t="shared" si="4"/>
        <v>149.63590540500741</v>
      </c>
      <c r="I22" s="24">
        <f t="shared" si="9"/>
        <v>447.71591640015203</v>
      </c>
      <c r="J22" s="8">
        <f t="shared" si="0"/>
        <v>6.4273730972683176E-3</v>
      </c>
      <c r="K22" s="9">
        <f t="shared" si="1"/>
        <v>1.0708622297851167E-2</v>
      </c>
      <c r="L22" s="26">
        <f t="shared" si="5"/>
        <v>104576</v>
      </c>
    </row>
    <row r="23" spans="3:12" x14ac:dyDescent="0.25">
      <c r="C23" s="19">
        <f t="shared" si="6"/>
        <v>18</v>
      </c>
      <c r="D23" s="30">
        <f t="shared" si="2"/>
        <v>-556.30347644841299</v>
      </c>
      <c r="E23" s="24">
        <f t="shared" si="7"/>
        <v>102899.83163813149</v>
      </c>
      <c r="F23" s="32">
        <f t="shared" si="3"/>
        <v>332.25382010843583</v>
      </c>
      <c r="G23" s="24">
        <f t="shared" si="8"/>
        <v>1004.4027891283674</v>
      </c>
      <c r="H23" s="32">
        <f t="shared" si="4"/>
        <v>224.04965633997716</v>
      </c>
      <c r="I23" s="24">
        <f t="shared" si="9"/>
        <v>671.76557274012919</v>
      </c>
      <c r="J23" s="8">
        <f t="shared" si="0"/>
        <v>9.6045248348413347E-3</v>
      </c>
      <c r="K23" s="9">
        <f t="shared" si="1"/>
        <v>1.602823173451362E-2</v>
      </c>
      <c r="L23" s="26">
        <f t="shared" si="5"/>
        <v>104575.99999999999</v>
      </c>
    </row>
    <row r="24" spans="3:12" x14ac:dyDescent="0.25">
      <c r="C24" s="19">
        <f t="shared" si="6"/>
        <v>19</v>
      </c>
      <c r="D24" s="30">
        <f t="shared" si="2"/>
        <v>-826.82302318542952</v>
      </c>
      <c r="E24" s="24">
        <f t="shared" si="7"/>
        <v>102073.00861494607</v>
      </c>
      <c r="F24" s="32">
        <f t="shared" si="3"/>
        <v>492.02209347597375</v>
      </c>
      <c r="G24" s="24">
        <f t="shared" si="8"/>
        <v>1496.4248826043413</v>
      </c>
      <c r="H24" s="32">
        <f t="shared" si="4"/>
        <v>334.80092970945577</v>
      </c>
      <c r="I24" s="24">
        <f t="shared" si="9"/>
        <v>1006.566502449585</v>
      </c>
      <c r="J24" s="8">
        <f t="shared" si="0"/>
        <v>1.43094484643163E-2</v>
      </c>
      <c r="K24" s="9">
        <f t="shared" si="1"/>
        <v>2.3934663642269028E-2</v>
      </c>
      <c r="L24" s="26">
        <f t="shared" si="5"/>
        <v>104576</v>
      </c>
    </row>
    <row r="25" spans="3:12" x14ac:dyDescent="0.25">
      <c r="C25" s="19">
        <f t="shared" si="6"/>
        <v>20</v>
      </c>
      <c r="D25" s="30">
        <f t="shared" si="2"/>
        <v>-1221.9567194695405</v>
      </c>
      <c r="E25" s="24">
        <f t="shared" si="7"/>
        <v>100851.05189547653</v>
      </c>
      <c r="F25" s="32">
        <f t="shared" si="3"/>
        <v>723.14842526809343</v>
      </c>
      <c r="G25" s="24">
        <f t="shared" si="8"/>
        <v>2219.5733078724347</v>
      </c>
      <c r="H25" s="32">
        <f t="shared" si="4"/>
        <v>498.8082942014471</v>
      </c>
      <c r="I25" s="24">
        <f t="shared" si="9"/>
        <v>1505.3747966510321</v>
      </c>
      <c r="J25" s="8">
        <f t="shared" si="0"/>
        <v>2.1224499960530472E-2</v>
      </c>
      <c r="K25" s="9">
        <f t="shared" si="1"/>
        <v>3.5619531293255305E-2</v>
      </c>
      <c r="L25" s="26">
        <f t="shared" si="5"/>
        <v>104575.99999999999</v>
      </c>
    </row>
    <row r="26" spans="3:12" x14ac:dyDescent="0.25">
      <c r="C26" s="19">
        <f t="shared" si="6"/>
        <v>21</v>
      </c>
      <c r="D26" s="30">
        <f t="shared" si="2"/>
        <v>-1790.7704228644593</v>
      </c>
      <c r="E26" s="24">
        <f t="shared" si="7"/>
        <v>99060.281472612071</v>
      </c>
      <c r="F26" s="32">
        <f t="shared" si="3"/>
        <v>1050.9126535736477</v>
      </c>
      <c r="G26" s="24">
        <f t="shared" si="8"/>
        <v>3270.4859614460825</v>
      </c>
      <c r="H26" s="32">
        <f t="shared" si="4"/>
        <v>739.85776929081158</v>
      </c>
      <c r="I26" s="24">
        <f t="shared" si="9"/>
        <v>2245.2325659418439</v>
      </c>
      <c r="J26" s="8">
        <f t="shared" si="0"/>
        <v>3.1273771816153637E-2</v>
      </c>
      <c r="K26" s="9">
        <f t="shared" si="1"/>
        <v>5.2743636469055291E-2</v>
      </c>
      <c r="L26" s="26">
        <f t="shared" si="5"/>
        <v>104576</v>
      </c>
    </row>
    <row r="27" spans="3:12" x14ac:dyDescent="0.25">
      <c r="C27" s="19">
        <f t="shared" si="6"/>
        <v>22</v>
      </c>
      <c r="D27" s="30">
        <f t="shared" si="2"/>
        <v>-2591.8020791446015</v>
      </c>
      <c r="E27" s="24">
        <f t="shared" si="7"/>
        <v>96468.479393467467</v>
      </c>
      <c r="F27" s="32">
        <f t="shared" si="3"/>
        <v>1501.6400919959074</v>
      </c>
      <c r="G27" s="24">
        <f t="shared" si="8"/>
        <v>4772.1260534419898</v>
      </c>
      <c r="H27" s="32">
        <f t="shared" si="4"/>
        <v>1090.1619871486942</v>
      </c>
      <c r="I27" s="24">
        <f t="shared" si="9"/>
        <v>3335.394553090538</v>
      </c>
      <c r="J27" s="8">
        <f t="shared" si="0"/>
        <v>4.5633090321316454E-2</v>
      </c>
      <c r="K27" s="9">
        <f t="shared" si="1"/>
        <v>7.7527545579602661E-2</v>
      </c>
      <c r="L27" s="26">
        <f t="shared" si="5"/>
        <v>104575.99999999999</v>
      </c>
    </row>
    <row r="28" spans="3:12" x14ac:dyDescent="0.25">
      <c r="C28" s="19">
        <f t="shared" si="6"/>
        <v>23</v>
      </c>
      <c r="D28" s="30">
        <f t="shared" si="2"/>
        <v>-3682.8779507959825</v>
      </c>
      <c r="E28" s="24">
        <f t="shared" si="7"/>
        <v>92785.601442671483</v>
      </c>
      <c r="F28" s="32">
        <f t="shared" si="3"/>
        <v>2092.1692663153194</v>
      </c>
      <c r="G28" s="24">
        <f t="shared" si="8"/>
        <v>6864.2953197573097</v>
      </c>
      <c r="H28" s="32">
        <f t="shared" si="4"/>
        <v>1590.7086844806631</v>
      </c>
      <c r="I28" s="24">
        <f t="shared" si="9"/>
        <v>4926.1032375712011</v>
      </c>
      <c r="J28" s="8">
        <f t="shared" si="0"/>
        <v>6.5639298880788233E-2</v>
      </c>
      <c r="K28" s="9">
        <f t="shared" si="1"/>
        <v>0.11274478424617991</v>
      </c>
      <c r="L28" s="26">
        <f t="shared" si="5"/>
        <v>104575.99999999999</v>
      </c>
    </row>
    <row r="29" spans="3:12" x14ac:dyDescent="0.25">
      <c r="C29" s="19">
        <f t="shared" si="6"/>
        <v>24</v>
      </c>
      <c r="D29" s="30">
        <f t="shared" si="2"/>
        <v>-5095.2621577903756</v>
      </c>
      <c r="E29" s="24">
        <f t="shared" si="7"/>
        <v>87690.339284881105</v>
      </c>
      <c r="F29" s="32">
        <f t="shared" si="3"/>
        <v>2807.1637178712726</v>
      </c>
      <c r="G29" s="24">
        <f t="shared" si="8"/>
        <v>9671.4590376285814</v>
      </c>
      <c r="H29" s="32">
        <f t="shared" si="4"/>
        <v>2288.0984399191029</v>
      </c>
      <c r="I29" s="24">
        <f t="shared" si="9"/>
        <v>7214.2016774903041</v>
      </c>
      <c r="J29" s="8">
        <f t="shared" si="0"/>
        <v>9.2482587186625817E-2</v>
      </c>
      <c r="K29" s="9">
        <f t="shared" si="1"/>
        <v>0.16146783884561358</v>
      </c>
      <c r="L29" s="26">
        <f t="shared" si="5"/>
        <v>104575.99999999999</v>
      </c>
    </row>
    <row r="30" spans="3:12" x14ac:dyDescent="0.25">
      <c r="C30" s="19">
        <f t="shared" si="6"/>
        <v>25</v>
      </c>
      <c r="D30" s="30">
        <f t="shared" si="2"/>
        <v>-6784.7481951158397</v>
      </c>
      <c r="E30" s="24">
        <f t="shared" si="7"/>
        <v>80905.591089765265</v>
      </c>
      <c r="F30" s="32">
        <f t="shared" si="3"/>
        <v>3560.9285159063129</v>
      </c>
      <c r="G30" s="24">
        <f t="shared" si="8"/>
        <v>13232.387553534894</v>
      </c>
      <c r="H30" s="32">
        <f t="shared" si="4"/>
        <v>3223.8196792095268</v>
      </c>
      <c r="I30" s="24">
        <f t="shared" si="9"/>
        <v>10438.021356699832</v>
      </c>
      <c r="J30" s="8">
        <f t="shared" si="0"/>
        <v>0.12653369371112774</v>
      </c>
      <c r="K30" s="9">
        <f t="shared" si="1"/>
        <v>0.22634647443232414</v>
      </c>
      <c r="L30" s="26">
        <f t="shared" si="5"/>
        <v>104575.99999999999</v>
      </c>
    </row>
    <row r="31" spans="3:12" x14ac:dyDescent="0.25">
      <c r="C31" s="19">
        <f t="shared" si="6"/>
        <v>26</v>
      </c>
      <c r="D31" s="30">
        <f t="shared" si="2"/>
        <v>-8564.5930923807482</v>
      </c>
      <c r="E31" s="24">
        <f t="shared" si="7"/>
        <v>72340.997997384518</v>
      </c>
      <c r="F31" s="32">
        <f t="shared" si="3"/>
        <v>4153.7972412024501</v>
      </c>
      <c r="G31" s="24">
        <f t="shared" si="8"/>
        <v>17386.184794737346</v>
      </c>
      <c r="H31" s="32">
        <f t="shared" si="4"/>
        <v>4410.7958511782981</v>
      </c>
      <c r="I31" s="24">
        <f t="shared" si="9"/>
        <v>14848.81720787813</v>
      </c>
      <c r="J31" s="8">
        <f t="shared" si="0"/>
        <v>0.16625406206717933</v>
      </c>
      <c r="K31" s="9">
        <f t="shared" si="1"/>
        <v>0.30824474069208496</v>
      </c>
      <c r="L31" s="26">
        <f t="shared" si="5"/>
        <v>104576</v>
      </c>
    </row>
    <row r="32" spans="3:12" x14ac:dyDescent="0.25">
      <c r="C32" s="19">
        <f t="shared" si="6"/>
        <v>27</v>
      </c>
      <c r="D32" s="30">
        <f t="shared" si="2"/>
        <v>-10061.871675346012</v>
      </c>
      <c r="E32" s="24">
        <f t="shared" si="7"/>
        <v>62279.126322038508</v>
      </c>
      <c r="F32" s="32">
        <f t="shared" si="3"/>
        <v>4266.476743766897</v>
      </c>
      <c r="G32" s="24">
        <f t="shared" si="8"/>
        <v>21652.661538504242</v>
      </c>
      <c r="H32" s="32">
        <f t="shared" si="4"/>
        <v>5795.3949315791151</v>
      </c>
      <c r="I32" s="24">
        <f t="shared" si="9"/>
        <v>20644.212139457246</v>
      </c>
      <c r="J32" s="8">
        <f t="shared" si="0"/>
        <v>0.20705191954659044</v>
      </c>
      <c r="K32" s="9">
        <f t="shared" si="1"/>
        <v>0.40446061886055579</v>
      </c>
      <c r="L32" s="26">
        <f t="shared" si="5"/>
        <v>104576</v>
      </c>
    </row>
    <row r="33" spans="3:12" x14ac:dyDescent="0.25">
      <c r="C33" s="19">
        <f t="shared" si="6"/>
        <v>28</v>
      </c>
      <c r="D33" s="30">
        <f t="shared" si="2"/>
        <v>-10788.070745318802</v>
      </c>
      <c r="E33" s="24">
        <f t="shared" si="7"/>
        <v>51491.055576719707</v>
      </c>
      <c r="F33" s="32">
        <f t="shared" si="3"/>
        <v>3570.5168991507217</v>
      </c>
      <c r="G33" s="24">
        <f t="shared" si="8"/>
        <v>25223.178437654962</v>
      </c>
      <c r="H33" s="32">
        <f t="shared" si="4"/>
        <v>7217.5538461680808</v>
      </c>
      <c r="I33" s="24">
        <f t="shared" si="9"/>
        <v>27861.765985625327</v>
      </c>
      <c r="J33" s="8">
        <f t="shared" si="0"/>
        <v>0.24119471425236155</v>
      </c>
      <c r="K33" s="9">
        <f t="shared" si="1"/>
        <v>0.5076207200818571</v>
      </c>
      <c r="L33" s="26">
        <f t="shared" si="5"/>
        <v>104576</v>
      </c>
    </row>
    <row r="34" spans="3:12" x14ac:dyDescent="0.25">
      <c r="C34" s="19">
        <f t="shared" si="6"/>
        <v>29</v>
      </c>
      <c r="D34" s="30">
        <f t="shared" si="2"/>
        <v>-10390.144662038478</v>
      </c>
      <c r="E34" s="24">
        <f t="shared" si="7"/>
        <v>41100.910914681226</v>
      </c>
      <c r="F34" s="32">
        <f t="shared" si="3"/>
        <v>1982.4185161534915</v>
      </c>
      <c r="G34" s="24">
        <f t="shared" si="8"/>
        <v>27205.596953808454</v>
      </c>
      <c r="H34" s="32">
        <f t="shared" si="4"/>
        <v>8407.7261458849862</v>
      </c>
      <c r="I34" s="24">
        <f t="shared" si="9"/>
        <v>36269.492131510313</v>
      </c>
      <c r="J34" s="8">
        <f t="shared" si="0"/>
        <v>0.26015143965927606</v>
      </c>
      <c r="K34" s="9">
        <f t="shared" si="1"/>
        <v>0.60697568357289211</v>
      </c>
      <c r="L34" s="26">
        <f t="shared" si="5"/>
        <v>104576</v>
      </c>
    </row>
    <row r="35" spans="3:12" x14ac:dyDescent="0.25">
      <c r="C35" s="19">
        <f t="shared" si="6"/>
        <v>30</v>
      </c>
      <c r="D35" s="30">
        <f t="shared" si="2"/>
        <v>-8945.3985342336327</v>
      </c>
      <c r="E35" s="24">
        <f t="shared" si="7"/>
        <v>32155.512380447595</v>
      </c>
      <c r="F35" s="32">
        <f t="shared" si="3"/>
        <v>-123.13378370251849</v>
      </c>
      <c r="G35" s="24">
        <f t="shared" si="8"/>
        <v>27082.463170105933</v>
      </c>
      <c r="H35" s="32">
        <f t="shared" si="4"/>
        <v>9068.5323179361512</v>
      </c>
      <c r="I35" s="24">
        <f t="shared" si="9"/>
        <v>45338.024449446464</v>
      </c>
      <c r="J35" s="8">
        <f t="shared" si="0"/>
        <v>0.2589739822722798</v>
      </c>
      <c r="K35" s="9">
        <f t="shared" si="1"/>
        <v>0.69251537273898789</v>
      </c>
      <c r="L35" s="26">
        <f t="shared" si="5"/>
        <v>104576</v>
      </c>
    </row>
    <row r="36" spans="3:12" x14ac:dyDescent="0.25">
      <c r="C36" s="19">
        <f t="shared" si="6"/>
        <v>31</v>
      </c>
      <c r="D36" s="30">
        <f t="shared" si="2"/>
        <v>-6966.8038380748585</v>
      </c>
      <c r="E36" s="24">
        <f t="shared" si="7"/>
        <v>25188.708542372737</v>
      </c>
      <c r="F36" s="32">
        <f t="shared" si="3"/>
        <v>-2060.6838852937854</v>
      </c>
      <c r="G36" s="24">
        <f t="shared" si="8"/>
        <v>25021.779284812146</v>
      </c>
      <c r="H36" s="32">
        <f t="shared" si="4"/>
        <v>9027.4877233686439</v>
      </c>
      <c r="I36" s="24">
        <f t="shared" si="9"/>
        <v>54365.512172815106</v>
      </c>
      <c r="J36" s="8">
        <f t="shared" si="0"/>
        <v>0.23926885026021408</v>
      </c>
      <c r="K36" s="9">
        <f t="shared" si="1"/>
        <v>0.75913490148434881</v>
      </c>
      <c r="L36" s="26">
        <f t="shared" si="5"/>
        <v>104576</v>
      </c>
    </row>
    <row r="37" spans="3:12" x14ac:dyDescent="0.25">
      <c r="C37" s="19">
        <f t="shared" si="6"/>
        <v>32</v>
      </c>
      <c r="D37" s="30">
        <f t="shared" si="2"/>
        <v>-5042.1304449337031</v>
      </c>
      <c r="E37" s="24">
        <f t="shared" si="7"/>
        <v>20146.578097439033</v>
      </c>
      <c r="F37" s="32">
        <f t="shared" si="3"/>
        <v>-3298.4626500036784</v>
      </c>
      <c r="G37" s="24">
        <f t="shared" si="8"/>
        <v>21723.316634808467</v>
      </c>
      <c r="H37" s="32">
        <f t="shared" si="4"/>
        <v>8340.5930949373815</v>
      </c>
      <c r="I37" s="24">
        <f t="shared" si="9"/>
        <v>62706.105267752486</v>
      </c>
      <c r="J37" s="8">
        <f t="shared" si="0"/>
        <v>0.20772755349992797</v>
      </c>
      <c r="K37" s="9">
        <f t="shared" si="1"/>
        <v>0.80734988814413389</v>
      </c>
      <c r="L37" s="26">
        <f t="shared" si="5"/>
        <v>104575.99999999999</v>
      </c>
    </row>
    <row r="38" spans="3:12" x14ac:dyDescent="0.25">
      <c r="C38" s="19">
        <f t="shared" si="6"/>
        <v>33</v>
      </c>
      <c r="D38" s="30">
        <f t="shared" si="2"/>
        <v>-3501.2039609485219</v>
      </c>
      <c r="E38" s="24">
        <f t="shared" si="7"/>
        <v>16645.374136490511</v>
      </c>
      <c r="F38" s="32">
        <f t="shared" si="3"/>
        <v>-3739.9015839876338</v>
      </c>
      <c r="G38" s="24">
        <f t="shared" si="8"/>
        <v>17983.415050820833</v>
      </c>
      <c r="H38" s="32">
        <f t="shared" si="4"/>
        <v>7241.1055449361556</v>
      </c>
      <c r="I38" s="24">
        <f t="shared" si="9"/>
        <v>69947.210812688645</v>
      </c>
      <c r="J38" s="8">
        <f t="shared" ref="J38:J69" si="10">G38/$C$4</f>
        <v>0.17196503070322858</v>
      </c>
      <c r="K38" s="9">
        <f t="shared" ref="K38:K69" si="11">(I38+G38)/$C$4</f>
        <v>0.84082988318074403</v>
      </c>
      <c r="L38" s="26">
        <f t="shared" si="5"/>
        <v>104575.99999999999</v>
      </c>
    </row>
    <row r="39" spans="3:12" x14ac:dyDescent="0.25">
      <c r="C39" s="19">
        <f t="shared" si="6"/>
        <v>34</v>
      </c>
      <c r="D39" s="30">
        <f t="shared" ref="D39:D70" si="12">-$D$4*E38*G38</f>
        <v>-2394.725374181658</v>
      </c>
      <c r="E39" s="24">
        <f t="shared" si="7"/>
        <v>14250.648762308852</v>
      </c>
      <c r="F39" s="32">
        <f t="shared" ref="F39:F70" si="13">($D$4*E38*G38)-($F$4*G38)</f>
        <v>-3599.7463094252857</v>
      </c>
      <c r="G39" s="24">
        <f t="shared" si="8"/>
        <v>14383.668741395548</v>
      </c>
      <c r="H39" s="32">
        <f t="shared" ref="H39:H70" si="14">$F$4*G38</f>
        <v>5994.4716836069438</v>
      </c>
      <c r="I39" s="24">
        <f t="shared" si="9"/>
        <v>75941.682496295587</v>
      </c>
      <c r="J39" s="8">
        <f t="shared" si="10"/>
        <v>0.13754273199773895</v>
      </c>
      <c r="K39" s="9">
        <f t="shared" si="11"/>
        <v>0.86372926137633055</v>
      </c>
      <c r="L39" s="26">
        <f t="shared" si="5"/>
        <v>104575.99999999999</v>
      </c>
    </row>
    <row r="40" spans="3:12" x14ac:dyDescent="0.25">
      <c r="C40" s="19">
        <f t="shared" si="6"/>
        <v>35</v>
      </c>
      <c r="D40" s="30">
        <f t="shared" si="12"/>
        <v>-1639.8128891762317</v>
      </c>
      <c r="E40" s="24">
        <f t="shared" si="7"/>
        <v>12610.835873132621</v>
      </c>
      <c r="F40" s="32">
        <f t="shared" si="13"/>
        <v>-3154.7433579556173</v>
      </c>
      <c r="G40" s="24">
        <f t="shared" si="8"/>
        <v>11228.925383439931</v>
      </c>
      <c r="H40" s="32">
        <f t="shared" si="14"/>
        <v>4794.556247131849</v>
      </c>
      <c r="I40" s="24">
        <f t="shared" si="9"/>
        <v>80736.238743427442</v>
      </c>
      <c r="J40" s="8">
        <f t="shared" si="10"/>
        <v>0.10737573997322455</v>
      </c>
      <c r="K40" s="9">
        <f t="shared" si="11"/>
        <v>0.8794098466843957</v>
      </c>
      <c r="L40" s="26">
        <f t="shared" si="5"/>
        <v>104576</v>
      </c>
    </row>
    <row r="41" spans="3:12" x14ac:dyDescent="0.25">
      <c r="C41" s="19">
        <f t="shared" si="6"/>
        <v>36</v>
      </c>
      <c r="D41" s="30">
        <f t="shared" si="12"/>
        <v>-1132.8490803377101</v>
      </c>
      <c r="E41" s="24">
        <f t="shared" si="7"/>
        <v>11477.986792794911</v>
      </c>
      <c r="F41" s="32">
        <f t="shared" si="13"/>
        <v>-2610.1260474756</v>
      </c>
      <c r="G41" s="24">
        <f t="shared" si="8"/>
        <v>8618.7993359643315</v>
      </c>
      <c r="H41" s="32">
        <f t="shared" si="14"/>
        <v>3742.9751278133103</v>
      </c>
      <c r="I41" s="24">
        <f t="shared" si="9"/>
        <v>84479.213871240747</v>
      </c>
      <c r="J41" s="8">
        <f t="shared" si="10"/>
        <v>8.2416609317284381E-2</v>
      </c>
      <c r="K41" s="9">
        <f t="shared" si="11"/>
        <v>0.89024262935286369</v>
      </c>
      <c r="L41" s="26">
        <f t="shared" si="5"/>
        <v>104575.99999999999</v>
      </c>
    </row>
    <row r="42" spans="3:12" x14ac:dyDescent="0.25">
      <c r="C42" s="19">
        <f t="shared" si="6"/>
        <v>37</v>
      </c>
      <c r="D42" s="30">
        <f t="shared" si="12"/>
        <v>-791.41171958358507</v>
      </c>
      <c r="E42" s="24">
        <f t="shared" si="7"/>
        <v>10686.575073211327</v>
      </c>
      <c r="F42" s="32">
        <f t="shared" si="13"/>
        <v>-2081.5213924045252</v>
      </c>
      <c r="G42" s="24">
        <f t="shared" si="8"/>
        <v>6537.2779435598059</v>
      </c>
      <c r="H42" s="32">
        <f t="shared" si="14"/>
        <v>2872.9331119881103</v>
      </c>
      <c r="I42" s="24">
        <f t="shared" si="9"/>
        <v>87352.146983228857</v>
      </c>
      <c r="J42" s="8">
        <f t="shared" si="10"/>
        <v>6.251222023752874E-2</v>
      </c>
      <c r="K42" s="9">
        <f t="shared" si="11"/>
        <v>0.8978104433788695</v>
      </c>
      <c r="L42" s="26">
        <f t="shared" si="5"/>
        <v>104575.99999999999</v>
      </c>
    </row>
    <row r="43" spans="3:12" x14ac:dyDescent="0.25">
      <c r="C43" s="19">
        <f t="shared" si="6"/>
        <v>38</v>
      </c>
      <c r="D43" s="30">
        <f t="shared" si="12"/>
        <v>-558.88889214640335</v>
      </c>
      <c r="E43" s="24">
        <f t="shared" si="7"/>
        <v>10127.686181064922</v>
      </c>
      <c r="F43" s="32">
        <f t="shared" si="13"/>
        <v>-1620.203755706865</v>
      </c>
      <c r="G43" s="24">
        <f t="shared" si="8"/>
        <v>4917.0741878529407</v>
      </c>
      <c r="H43" s="32">
        <f t="shared" si="14"/>
        <v>2179.0926478532683</v>
      </c>
      <c r="I43" s="24">
        <f t="shared" si="9"/>
        <v>89531.23963108212</v>
      </c>
      <c r="J43" s="8">
        <f t="shared" si="10"/>
        <v>4.7019145768177603E-2</v>
      </c>
      <c r="K43" s="9">
        <f t="shared" si="11"/>
        <v>0.90315477565536129</v>
      </c>
      <c r="L43" s="26">
        <f t="shared" si="5"/>
        <v>104575.99999999999</v>
      </c>
    </row>
    <row r="44" spans="3:12" x14ac:dyDescent="0.25">
      <c r="C44" s="19">
        <f t="shared" si="6"/>
        <v>39</v>
      </c>
      <c r="D44" s="30">
        <f t="shared" si="12"/>
        <v>-398.38867442871401</v>
      </c>
      <c r="E44" s="24">
        <f t="shared" si="7"/>
        <v>9729.2975066362087</v>
      </c>
      <c r="F44" s="32">
        <f t="shared" si="13"/>
        <v>-1240.6360548555995</v>
      </c>
      <c r="G44" s="24">
        <f t="shared" si="8"/>
        <v>3676.4381329973412</v>
      </c>
      <c r="H44" s="32">
        <f t="shared" si="14"/>
        <v>1639.0247292843135</v>
      </c>
      <c r="I44" s="24">
        <f t="shared" si="9"/>
        <v>91170.264360366433</v>
      </c>
      <c r="J44" s="8">
        <f t="shared" si="10"/>
        <v>3.5155658401519865E-2</v>
      </c>
      <c r="K44" s="9">
        <f t="shared" si="11"/>
        <v>0.90696433687809608</v>
      </c>
      <c r="L44" s="26">
        <f t="shared" si="5"/>
        <v>104575.99999999999</v>
      </c>
    </row>
    <row r="45" spans="3:12" x14ac:dyDescent="0.25">
      <c r="C45" s="19">
        <f t="shared" si="6"/>
        <v>40</v>
      </c>
      <c r="D45" s="30">
        <f t="shared" si="12"/>
        <v>-286.15328288538649</v>
      </c>
      <c r="E45" s="24">
        <f t="shared" si="7"/>
        <v>9443.1442237508218</v>
      </c>
      <c r="F45" s="32">
        <f t="shared" si="13"/>
        <v>-939.32609478039376</v>
      </c>
      <c r="G45" s="24">
        <f t="shared" si="8"/>
        <v>2737.1120382169474</v>
      </c>
      <c r="H45" s="32">
        <f t="shared" si="14"/>
        <v>1225.4793776657802</v>
      </c>
      <c r="I45" s="24">
        <f t="shared" si="9"/>
        <v>92395.743738032208</v>
      </c>
      <c r="J45" s="8">
        <f t="shared" si="10"/>
        <v>2.6173424478053736E-2</v>
      </c>
      <c r="K45" s="9">
        <f t="shared" si="11"/>
        <v>0.90970065575513648</v>
      </c>
      <c r="L45" s="26">
        <f t="shared" si="5"/>
        <v>104575.99999999997</v>
      </c>
    </row>
    <row r="46" spans="3:12" x14ac:dyDescent="0.25">
      <c r="C46" s="19">
        <f t="shared" si="6"/>
        <v>41</v>
      </c>
      <c r="D46" s="30">
        <f t="shared" si="12"/>
        <v>-206.77554986757761</v>
      </c>
      <c r="E46" s="24">
        <f t="shared" si="7"/>
        <v>9236.3686738832439</v>
      </c>
      <c r="F46" s="32">
        <f t="shared" si="13"/>
        <v>-705.59512953807143</v>
      </c>
      <c r="G46" s="24">
        <f t="shared" si="8"/>
        <v>2031.516908678876</v>
      </c>
      <c r="H46" s="32">
        <f t="shared" si="14"/>
        <v>912.37067940564907</v>
      </c>
      <c r="I46" s="24">
        <f t="shared" si="9"/>
        <v>93308.114417437857</v>
      </c>
      <c r="J46" s="8">
        <f t="shared" si="10"/>
        <v>1.9426225029441517E-2</v>
      </c>
      <c r="K46" s="9">
        <f t="shared" si="11"/>
        <v>0.91167793113254225</v>
      </c>
      <c r="L46" s="26">
        <f t="shared" si="5"/>
        <v>104575.99999999997</v>
      </c>
    </row>
    <row r="47" spans="3:12" x14ac:dyDescent="0.25">
      <c r="C47" s="19">
        <f t="shared" si="6"/>
        <v>42</v>
      </c>
      <c r="D47" s="30">
        <f t="shared" si="12"/>
        <v>-150.11071308628556</v>
      </c>
      <c r="E47" s="24">
        <f t="shared" si="7"/>
        <v>9086.2579607969583</v>
      </c>
      <c r="F47" s="32">
        <f t="shared" si="13"/>
        <v>-527.06158980667306</v>
      </c>
      <c r="G47" s="24">
        <f t="shared" si="8"/>
        <v>1504.455318872203</v>
      </c>
      <c r="H47" s="32">
        <f t="shared" si="14"/>
        <v>677.17230289295867</v>
      </c>
      <c r="I47" s="24">
        <f t="shared" si="9"/>
        <v>93985.286720330812</v>
      </c>
      <c r="J47" s="8">
        <f t="shared" si="10"/>
        <v>1.4386238896804267E-2</v>
      </c>
      <c r="K47" s="9">
        <f t="shared" si="11"/>
        <v>0.9131133533430521</v>
      </c>
      <c r="L47" s="26">
        <f t="shared" si="5"/>
        <v>104575.99999999997</v>
      </c>
    </row>
    <row r="48" spans="3:12" x14ac:dyDescent="0.25">
      <c r="C48" s="19">
        <f t="shared" si="6"/>
        <v>43</v>
      </c>
      <c r="D48" s="30">
        <f t="shared" si="12"/>
        <v>-109.35895294212703</v>
      </c>
      <c r="E48" s="24">
        <f t="shared" si="7"/>
        <v>8976.8990078548304</v>
      </c>
      <c r="F48" s="32">
        <f t="shared" si="13"/>
        <v>-392.12615334860726</v>
      </c>
      <c r="G48" s="24">
        <f t="shared" si="8"/>
        <v>1112.3291655235957</v>
      </c>
      <c r="H48" s="32">
        <f t="shared" si="14"/>
        <v>501.48510629073428</v>
      </c>
      <c r="I48" s="24">
        <f t="shared" si="9"/>
        <v>94486.771826621552</v>
      </c>
      <c r="J48" s="8">
        <f t="shared" si="10"/>
        <v>1.0636562552818961E-2</v>
      </c>
      <c r="K48" s="9">
        <f t="shared" si="11"/>
        <v>0.91415908996466821</v>
      </c>
      <c r="L48" s="26">
        <f t="shared" si="5"/>
        <v>104575.99999999997</v>
      </c>
    </row>
    <row r="49" spans="3:12" x14ac:dyDescent="0.25">
      <c r="C49" s="19">
        <f t="shared" si="6"/>
        <v>44</v>
      </c>
      <c r="D49" s="30">
        <f t="shared" si="12"/>
        <v>-79.882132659174061</v>
      </c>
      <c r="E49" s="24">
        <f t="shared" si="7"/>
        <v>8897.0168751956571</v>
      </c>
      <c r="F49" s="32">
        <f t="shared" si="13"/>
        <v>-290.89425584869116</v>
      </c>
      <c r="G49" s="24">
        <f t="shared" si="8"/>
        <v>821.43490967490459</v>
      </c>
      <c r="H49" s="32">
        <f t="shared" si="14"/>
        <v>370.77638850786525</v>
      </c>
      <c r="I49" s="24">
        <f t="shared" si="9"/>
        <v>94857.548215129413</v>
      </c>
      <c r="J49" s="8">
        <f t="shared" si="10"/>
        <v>7.8549084844983987E-3</v>
      </c>
      <c r="K49" s="9">
        <f t="shared" si="11"/>
        <v>0.9149229567472873</v>
      </c>
      <c r="L49" s="26">
        <f t="shared" si="5"/>
        <v>104575.99999999997</v>
      </c>
    </row>
    <row r="50" spans="3:12" x14ac:dyDescent="0.25">
      <c r="C50" s="19">
        <f t="shared" si="6"/>
        <v>45</v>
      </c>
      <c r="D50" s="30">
        <f t="shared" si="12"/>
        <v>-58.466562026019567</v>
      </c>
      <c r="E50" s="24">
        <f t="shared" si="7"/>
        <v>8838.5503131696369</v>
      </c>
      <c r="F50" s="32">
        <f t="shared" si="13"/>
        <v>-215.34507453228196</v>
      </c>
      <c r="G50" s="24">
        <f t="shared" si="8"/>
        <v>606.08983514262263</v>
      </c>
      <c r="H50" s="32">
        <f t="shared" si="14"/>
        <v>273.81163655830153</v>
      </c>
      <c r="I50" s="24">
        <f t="shared" si="9"/>
        <v>95131.35985168771</v>
      </c>
      <c r="J50" s="8">
        <f t="shared" si="10"/>
        <v>5.7956876830498648E-3</v>
      </c>
      <c r="K50" s="9">
        <f t="shared" si="11"/>
        <v>0.91548203877400491</v>
      </c>
      <c r="L50" s="26">
        <f t="shared" si="5"/>
        <v>104575.99999999997</v>
      </c>
    </row>
    <row r="51" spans="3:12" x14ac:dyDescent="0.25">
      <c r="C51" s="19">
        <f t="shared" si="6"/>
        <v>46</v>
      </c>
      <c r="D51" s="30">
        <f t="shared" si="12"/>
        <v>-42.855644017670087</v>
      </c>
      <c r="E51" s="24">
        <f t="shared" si="7"/>
        <v>8795.6946691519661</v>
      </c>
      <c r="F51" s="32">
        <f t="shared" si="13"/>
        <v>-159.17430102987078</v>
      </c>
      <c r="G51" s="24">
        <f t="shared" si="8"/>
        <v>446.91553411275186</v>
      </c>
      <c r="H51" s="32">
        <f t="shared" si="14"/>
        <v>202.02994504754088</v>
      </c>
      <c r="I51" s="24">
        <f t="shared" si="9"/>
        <v>95333.389796735253</v>
      </c>
      <c r="J51" s="8">
        <f t="shared" si="10"/>
        <v>4.2735956061883398E-3</v>
      </c>
      <c r="K51" s="9">
        <f t="shared" si="11"/>
        <v>0.91589184259149325</v>
      </c>
      <c r="L51" s="26">
        <f t="shared" si="5"/>
        <v>104575.99999999997</v>
      </c>
    </row>
    <row r="52" spans="3:12" x14ac:dyDescent="0.25">
      <c r="C52" s="19">
        <f t="shared" si="6"/>
        <v>47</v>
      </c>
      <c r="D52" s="30">
        <f t="shared" si="12"/>
        <v>-31.44746064765388</v>
      </c>
      <c r="E52" s="24">
        <f t="shared" si="7"/>
        <v>8764.2472085043119</v>
      </c>
      <c r="F52" s="32">
        <f t="shared" si="13"/>
        <v>-117.52438405659672</v>
      </c>
      <c r="G52" s="24">
        <f t="shared" si="8"/>
        <v>329.39115005615514</v>
      </c>
      <c r="H52" s="32">
        <f t="shared" si="14"/>
        <v>148.9718447042506</v>
      </c>
      <c r="I52" s="24">
        <f t="shared" si="9"/>
        <v>95482.361641439507</v>
      </c>
      <c r="J52" s="8">
        <f t="shared" si="10"/>
        <v>3.1497776741905899E-3</v>
      </c>
      <c r="K52" s="9">
        <f t="shared" si="11"/>
        <v>0.91619255652822507</v>
      </c>
      <c r="L52" s="26">
        <f t="shared" si="5"/>
        <v>104575.99999999997</v>
      </c>
    </row>
    <row r="53" spans="3:12" x14ac:dyDescent="0.25">
      <c r="C53" s="19">
        <f t="shared" si="6"/>
        <v>48</v>
      </c>
      <c r="D53" s="30">
        <f t="shared" si="12"/>
        <v>-23.094923739085463</v>
      </c>
      <c r="E53" s="24">
        <f t="shared" si="7"/>
        <v>8741.1522847652268</v>
      </c>
      <c r="F53" s="32">
        <f t="shared" si="13"/>
        <v>-86.702126279632921</v>
      </c>
      <c r="G53" s="24">
        <f t="shared" si="8"/>
        <v>242.68902377652222</v>
      </c>
      <c r="H53" s="32">
        <f t="shared" si="14"/>
        <v>109.79705001871838</v>
      </c>
      <c r="I53" s="24">
        <f t="shared" si="9"/>
        <v>95592.158691458229</v>
      </c>
      <c r="J53" s="8">
        <f t="shared" si="10"/>
        <v>2.3206952243011994E-3</v>
      </c>
      <c r="K53" s="9">
        <f t="shared" si="11"/>
        <v>0.91641339996973248</v>
      </c>
      <c r="L53" s="26">
        <f t="shared" si="5"/>
        <v>104575.99999999997</v>
      </c>
    </row>
    <row r="54" spans="3:12" x14ac:dyDescent="0.25">
      <c r="C54" s="19">
        <f t="shared" si="6"/>
        <v>49</v>
      </c>
      <c r="D54" s="30">
        <f t="shared" si="12"/>
        <v>-16.971053717372715</v>
      </c>
      <c r="E54" s="24">
        <f t="shared" si="7"/>
        <v>8724.1812310478545</v>
      </c>
      <c r="F54" s="32">
        <f t="shared" si="13"/>
        <v>-63.925287541468023</v>
      </c>
      <c r="G54" s="24">
        <f t="shared" si="8"/>
        <v>178.76373623505418</v>
      </c>
      <c r="H54" s="32">
        <f t="shared" si="14"/>
        <v>80.896341258840735</v>
      </c>
      <c r="I54" s="24">
        <f t="shared" si="9"/>
        <v>95673.055032717064</v>
      </c>
      <c r="J54" s="8">
        <f t="shared" si="10"/>
        <v>1.7094145524312861E-3</v>
      </c>
      <c r="K54" s="9">
        <f t="shared" si="11"/>
        <v>0.9165756843726296</v>
      </c>
      <c r="L54" s="26">
        <f t="shared" si="5"/>
        <v>104575.99999999997</v>
      </c>
    </row>
    <row r="55" spans="3:12" x14ac:dyDescent="0.25">
      <c r="C55" s="19">
        <f t="shared" si="6"/>
        <v>50</v>
      </c>
      <c r="D55" s="30">
        <f t="shared" si="12"/>
        <v>-12.47653785963079</v>
      </c>
      <c r="E55" s="24">
        <f t="shared" si="7"/>
        <v>8711.7046931882232</v>
      </c>
      <c r="F55" s="32">
        <f t="shared" si="13"/>
        <v>-47.111374218720606</v>
      </c>
      <c r="G55" s="24">
        <f t="shared" si="8"/>
        <v>131.65236201633357</v>
      </c>
      <c r="H55" s="32">
        <f t="shared" si="14"/>
        <v>59.587912078351394</v>
      </c>
      <c r="I55" s="24">
        <f t="shared" si="9"/>
        <v>95732.642944795414</v>
      </c>
      <c r="J55" s="8">
        <f t="shared" si="10"/>
        <v>1.2589156404560662E-3</v>
      </c>
      <c r="K55" s="9">
        <f t="shared" si="11"/>
        <v>0.91669499031146484</v>
      </c>
      <c r="L55" s="26">
        <f t="shared" si="5"/>
        <v>104575.99999999997</v>
      </c>
    </row>
    <row r="56" spans="3:12" x14ac:dyDescent="0.25">
      <c r="C56" s="19">
        <f t="shared" si="6"/>
        <v>51</v>
      </c>
      <c r="D56" s="30">
        <f t="shared" si="12"/>
        <v>-9.1753320003760646</v>
      </c>
      <c r="E56" s="24">
        <f t="shared" si="7"/>
        <v>8702.5293611878478</v>
      </c>
      <c r="F56" s="32">
        <f t="shared" si="13"/>
        <v>-34.708788671735121</v>
      </c>
      <c r="G56" s="24">
        <f t="shared" si="8"/>
        <v>96.943573344598448</v>
      </c>
      <c r="H56" s="32">
        <f t="shared" si="14"/>
        <v>43.884120672111187</v>
      </c>
      <c r="I56" s="24">
        <f t="shared" si="9"/>
        <v>95776.527065467526</v>
      </c>
      <c r="J56" s="8">
        <f t="shared" si="10"/>
        <v>9.2701550398369083E-4</v>
      </c>
      <c r="K56" s="9">
        <f t="shared" si="11"/>
        <v>0.91678272872181121</v>
      </c>
      <c r="L56" s="26">
        <f t="shared" si="5"/>
        <v>104575.99999999997</v>
      </c>
    </row>
    <row r="57" spans="3:12" x14ac:dyDescent="0.25">
      <c r="C57" s="19">
        <f t="shared" si="6"/>
        <v>52</v>
      </c>
      <c r="D57" s="30">
        <f t="shared" si="12"/>
        <v>-6.7492343472786844</v>
      </c>
      <c r="E57" s="24">
        <f t="shared" si="7"/>
        <v>8695.7801268405692</v>
      </c>
      <c r="F57" s="32">
        <f t="shared" si="13"/>
        <v>-25.565290100920794</v>
      </c>
      <c r="G57" s="24">
        <f t="shared" si="8"/>
        <v>71.378283243677657</v>
      </c>
      <c r="H57" s="32">
        <f t="shared" si="14"/>
        <v>32.314524448199478</v>
      </c>
      <c r="I57" s="24">
        <f t="shared" si="9"/>
        <v>95808.841589915726</v>
      </c>
      <c r="J57" s="8">
        <f t="shared" si="10"/>
        <v>6.8254937312268267E-4</v>
      </c>
      <c r="K57" s="9">
        <f t="shared" si="11"/>
        <v>0.91684726775894476</v>
      </c>
      <c r="L57" s="26">
        <f t="shared" si="5"/>
        <v>104575.99999999997</v>
      </c>
    </row>
    <row r="58" spans="3:12" x14ac:dyDescent="0.25">
      <c r="C58" s="19">
        <f t="shared" si="6"/>
        <v>53</v>
      </c>
      <c r="D58" s="30">
        <f t="shared" si="12"/>
        <v>-4.9655188553469554</v>
      </c>
      <c r="E58" s="24">
        <f t="shared" si="7"/>
        <v>8690.8146079852231</v>
      </c>
      <c r="F58" s="32">
        <f t="shared" si="13"/>
        <v>-18.827242225878926</v>
      </c>
      <c r="G58" s="24">
        <f t="shared" si="8"/>
        <v>52.551041017798731</v>
      </c>
      <c r="H58" s="32">
        <f t="shared" si="14"/>
        <v>23.792761081225883</v>
      </c>
      <c r="I58" s="24">
        <f t="shared" si="9"/>
        <v>95832.634350996959</v>
      </c>
      <c r="J58" s="8">
        <f t="shared" si="10"/>
        <v>5.0251530961022345E-4</v>
      </c>
      <c r="K58" s="9">
        <f t="shared" si="11"/>
        <v>0.91689475015313981</v>
      </c>
      <c r="L58" s="26">
        <f t="shared" si="5"/>
        <v>104575.99999999999</v>
      </c>
    </row>
    <row r="59" spans="3:12" x14ac:dyDescent="0.25">
      <c r="C59" s="19">
        <f t="shared" si="6"/>
        <v>54</v>
      </c>
      <c r="D59" s="30">
        <f t="shared" si="12"/>
        <v>-3.6536908395385268</v>
      </c>
      <c r="E59" s="24">
        <f t="shared" si="7"/>
        <v>8687.1609171456839</v>
      </c>
      <c r="F59" s="32">
        <f t="shared" si="13"/>
        <v>-13.863322833061048</v>
      </c>
      <c r="G59" s="24">
        <f t="shared" si="8"/>
        <v>38.687718184737683</v>
      </c>
      <c r="H59" s="32">
        <f t="shared" si="14"/>
        <v>17.517013672599575</v>
      </c>
      <c r="I59" s="24">
        <f t="shared" si="9"/>
        <v>95850.151364669553</v>
      </c>
      <c r="J59" s="8">
        <f t="shared" si="10"/>
        <v>3.6994834555478963E-4</v>
      </c>
      <c r="K59" s="9">
        <f t="shared" si="11"/>
        <v>0.91692968829228783</v>
      </c>
      <c r="L59" s="26">
        <f t="shared" si="5"/>
        <v>104575.99999999997</v>
      </c>
    </row>
    <row r="60" spans="3:12" x14ac:dyDescent="0.25">
      <c r="C60" s="19">
        <f t="shared" si="6"/>
        <v>55</v>
      </c>
      <c r="D60" s="30">
        <f t="shared" si="12"/>
        <v>-2.6886914671039963</v>
      </c>
      <c r="E60" s="24">
        <f t="shared" si="7"/>
        <v>8684.4722256785808</v>
      </c>
      <c r="F60" s="32">
        <f t="shared" si="13"/>
        <v>-10.20721459447523</v>
      </c>
      <c r="G60" s="24">
        <f t="shared" si="8"/>
        <v>28.480503590262451</v>
      </c>
      <c r="H60" s="32">
        <f t="shared" si="14"/>
        <v>12.895906061579227</v>
      </c>
      <c r="I60" s="24">
        <f t="shared" si="9"/>
        <v>95863.047270731127</v>
      </c>
      <c r="J60" s="8">
        <f t="shared" si="10"/>
        <v>2.7234263684078997E-4</v>
      </c>
      <c r="K60" s="9">
        <f t="shared" si="11"/>
        <v>0.91695539869875875</v>
      </c>
      <c r="L60" s="26">
        <f t="shared" si="5"/>
        <v>104575.99999999997</v>
      </c>
    </row>
    <row r="61" spans="3:12" x14ac:dyDescent="0.25">
      <c r="C61" s="19">
        <f t="shared" si="6"/>
        <v>56</v>
      </c>
      <c r="D61" s="30">
        <f t="shared" si="12"/>
        <v>-1.9787051392237869</v>
      </c>
      <c r="E61" s="24">
        <f t="shared" si="7"/>
        <v>8682.4935205393576</v>
      </c>
      <c r="F61" s="32">
        <f t="shared" si="13"/>
        <v>-7.5147960575303623</v>
      </c>
      <c r="G61" s="24">
        <f t="shared" si="8"/>
        <v>20.96570753273209</v>
      </c>
      <c r="H61" s="32">
        <f t="shared" si="14"/>
        <v>9.4935011967541492</v>
      </c>
      <c r="I61" s="24">
        <f t="shared" si="9"/>
        <v>95872.540771927888</v>
      </c>
      <c r="J61" s="8">
        <f t="shared" si="10"/>
        <v>2.0048297441795527E-4</v>
      </c>
      <c r="K61" s="9">
        <f t="shared" si="11"/>
        <v>0.91697431991528278</v>
      </c>
      <c r="L61" s="26">
        <f t="shared" si="5"/>
        <v>104575.99999999997</v>
      </c>
    </row>
    <row r="62" spans="3:12" x14ac:dyDescent="0.25">
      <c r="C62" s="19">
        <f t="shared" si="6"/>
        <v>57</v>
      </c>
      <c r="D62" s="30">
        <f t="shared" si="12"/>
        <v>-1.4562769584517565</v>
      </c>
      <c r="E62" s="24">
        <f t="shared" si="7"/>
        <v>8681.0372435809059</v>
      </c>
      <c r="F62" s="32">
        <f t="shared" si="13"/>
        <v>-5.5322922191256065</v>
      </c>
      <c r="G62" s="24">
        <f t="shared" si="8"/>
        <v>15.433415313606483</v>
      </c>
      <c r="H62" s="32">
        <f t="shared" si="14"/>
        <v>6.9885691775773626</v>
      </c>
      <c r="I62" s="24">
        <f t="shared" si="9"/>
        <v>95879.529341105459</v>
      </c>
      <c r="J62" s="8">
        <f t="shared" si="10"/>
        <v>1.4758085328953568E-4</v>
      </c>
      <c r="K62" s="9">
        <f t="shared" si="11"/>
        <v>0.91698824545229363</v>
      </c>
      <c r="L62" s="26">
        <f t="shared" si="5"/>
        <v>104575.99999999997</v>
      </c>
    </row>
    <row r="63" spans="3:12" x14ac:dyDescent="0.25">
      <c r="C63" s="19">
        <f t="shared" si="6"/>
        <v>58</v>
      </c>
      <c r="D63" s="30">
        <f t="shared" si="12"/>
        <v>-1.0718244250645581</v>
      </c>
      <c r="E63" s="24">
        <f t="shared" si="7"/>
        <v>8679.965419155842</v>
      </c>
      <c r="F63" s="32">
        <f t="shared" si="13"/>
        <v>-4.0726473461376029</v>
      </c>
      <c r="G63" s="24">
        <f t="shared" si="8"/>
        <v>11.360767967468881</v>
      </c>
      <c r="H63" s="32">
        <f t="shared" si="14"/>
        <v>5.144471771202161</v>
      </c>
      <c r="I63" s="24">
        <f t="shared" si="9"/>
        <v>95884.673812876659</v>
      </c>
      <c r="J63" s="8">
        <f t="shared" si="10"/>
        <v>1.086364745971244E-4</v>
      </c>
      <c r="K63" s="9">
        <f t="shared" si="11"/>
        <v>0.91699849469136452</v>
      </c>
      <c r="L63" s="26">
        <f t="shared" si="5"/>
        <v>104575.99999999997</v>
      </c>
    </row>
    <row r="64" spans="3:12" x14ac:dyDescent="0.25">
      <c r="C64" s="19">
        <f t="shared" si="6"/>
        <v>59</v>
      </c>
      <c r="D64" s="30">
        <f t="shared" si="12"/>
        <v>-0.78888858474146628</v>
      </c>
      <c r="E64" s="24">
        <f t="shared" si="7"/>
        <v>8679.1765305711015</v>
      </c>
      <c r="F64" s="32">
        <f t="shared" si="13"/>
        <v>-2.9980340710814937</v>
      </c>
      <c r="G64" s="24">
        <f t="shared" si="8"/>
        <v>8.3627338963873878</v>
      </c>
      <c r="H64" s="32">
        <f t="shared" si="14"/>
        <v>3.7869226558229601</v>
      </c>
      <c r="I64" s="24">
        <f t="shared" si="9"/>
        <v>95888.460735532484</v>
      </c>
      <c r="J64" s="8">
        <f t="shared" si="10"/>
        <v>7.9968003140179269E-5</v>
      </c>
      <c r="K64" s="9">
        <f t="shared" si="11"/>
        <v>0.91700603837810657</v>
      </c>
      <c r="L64" s="26">
        <f t="shared" si="5"/>
        <v>104575.99999999997</v>
      </c>
    </row>
    <row r="65" spans="3:12" x14ac:dyDescent="0.25">
      <c r="C65" s="19">
        <f t="shared" si="6"/>
        <v>60</v>
      </c>
      <c r="D65" s="30">
        <f t="shared" si="12"/>
        <v>-0.5806531501194947</v>
      </c>
      <c r="E65" s="24">
        <f t="shared" si="7"/>
        <v>8678.5958774209812</v>
      </c>
      <c r="F65" s="32">
        <f t="shared" si="13"/>
        <v>-2.2069248153429681</v>
      </c>
      <c r="G65" s="24">
        <f t="shared" si="8"/>
        <v>6.1558090810444197</v>
      </c>
      <c r="H65" s="32">
        <f t="shared" si="14"/>
        <v>2.7875779654624626</v>
      </c>
      <c r="I65" s="24">
        <f t="shared" si="9"/>
        <v>95891.248313497941</v>
      </c>
      <c r="J65" s="8">
        <f t="shared" si="10"/>
        <v>5.8864453421859891E-5</v>
      </c>
      <c r="K65" s="9">
        <f t="shared" si="11"/>
        <v>0.91701159082943495</v>
      </c>
      <c r="L65" s="26">
        <f t="shared" si="5"/>
        <v>104575.99999999997</v>
      </c>
    </row>
    <row r="66" spans="3:12" x14ac:dyDescent="0.25">
      <c r="C66" s="19">
        <f t="shared" si="6"/>
        <v>61</v>
      </c>
      <c r="D66" s="30">
        <f t="shared" si="12"/>
        <v>-0.42739023450354185</v>
      </c>
      <c r="E66" s="24">
        <f t="shared" si="7"/>
        <v>8678.1684871864782</v>
      </c>
      <c r="F66" s="32">
        <f t="shared" si="13"/>
        <v>-1.6245461258445979</v>
      </c>
      <c r="G66" s="24">
        <f t="shared" si="8"/>
        <v>4.5312629551998214</v>
      </c>
      <c r="H66" s="32">
        <f t="shared" si="14"/>
        <v>2.0519363603481398</v>
      </c>
      <c r="I66" s="24">
        <f t="shared" si="9"/>
        <v>95893.300249858294</v>
      </c>
      <c r="J66" s="8">
        <f t="shared" si="10"/>
        <v>4.332985537025533E-5</v>
      </c>
      <c r="K66" s="9">
        <f t="shared" si="11"/>
        <v>0.91701567771585735</v>
      </c>
      <c r="L66" s="26">
        <f t="shared" si="5"/>
        <v>104575.99999999997</v>
      </c>
    </row>
    <row r="67" spans="3:12" x14ac:dyDescent="0.25">
      <c r="C67" s="19">
        <f t="shared" si="6"/>
        <v>62</v>
      </c>
      <c r="D67" s="30">
        <f t="shared" si="12"/>
        <v>-0.31458450707976449</v>
      </c>
      <c r="E67" s="24">
        <f t="shared" si="7"/>
        <v>8677.8539026793987</v>
      </c>
      <c r="F67" s="32">
        <f t="shared" si="13"/>
        <v>-1.1958364779868424</v>
      </c>
      <c r="G67" s="24">
        <f t="shared" si="8"/>
        <v>3.3354264772129789</v>
      </c>
      <c r="H67" s="32">
        <f t="shared" si="14"/>
        <v>1.510420985066607</v>
      </c>
      <c r="I67" s="24">
        <f t="shared" si="9"/>
        <v>95894.810670843362</v>
      </c>
      <c r="J67" s="8">
        <f t="shared" si="10"/>
        <v>3.1894760530264867E-5</v>
      </c>
      <c r="K67" s="9">
        <f t="shared" si="11"/>
        <v>0.91701868590614066</v>
      </c>
      <c r="L67" s="26">
        <f t="shared" si="5"/>
        <v>104575.99999999997</v>
      </c>
    </row>
    <row r="68" spans="3:12" x14ac:dyDescent="0.25">
      <c r="C68" s="19">
        <f t="shared" si="6"/>
        <v>63</v>
      </c>
      <c r="D68" s="30">
        <f t="shared" si="12"/>
        <v>-0.23155474937906276</v>
      </c>
      <c r="E68" s="24">
        <f t="shared" si="7"/>
        <v>8677.6223479300188</v>
      </c>
      <c r="F68" s="32">
        <f t="shared" si="13"/>
        <v>-0.88025407635859676</v>
      </c>
      <c r="G68" s="24">
        <f t="shared" si="8"/>
        <v>2.4551724008543823</v>
      </c>
      <c r="H68" s="32">
        <f t="shared" si="14"/>
        <v>1.1118088257376595</v>
      </c>
      <c r="I68" s="24">
        <f t="shared" si="9"/>
        <v>95895.922479669098</v>
      </c>
      <c r="J68" s="8">
        <f t="shared" si="10"/>
        <v>2.3477398263983918E-5</v>
      </c>
      <c r="K68" s="9">
        <f t="shared" si="11"/>
        <v>0.9170209001307178</v>
      </c>
      <c r="L68" s="26">
        <f t="shared" si="5"/>
        <v>104575.99999999997</v>
      </c>
    </row>
    <row r="69" spans="3:12" x14ac:dyDescent="0.25">
      <c r="C69" s="19">
        <f t="shared" si="6"/>
        <v>64</v>
      </c>
      <c r="D69" s="30">
        <f t="shared" si="12"/>
        <v>-0.17044047114939986</v>
      </c>
      <c r="E69" s="24">
        <f t="shared" si="7"/>
        <v>8677.4519074588698</v>
      </c>
      <c r="F69" s="32">
        <f t="shared" si="13"/>
        <v>-0.64795032913539419</v>
      </c>
      <c r="G69" s="24">
        <f t="shared" si="8"/>
        <v>1.807222071718988</v>
      </c>
      <c r="H69" s="32">
        <f t="shared" si="14"/>
        <v>0.81839080028479405</v>
      </c>
      <c r="I69" s="24">
        <f t="shared" si="9"/>
        <v>95896.740870469381</v>
      </c>
      <c r="J69" s="8">
        <f t="shared" si="10"/>
        <v>1.7281422809430346E-5</v>
      </c>
      <c r="K69" s="9">
        <f t="shared" si="11"/>
        <v>0.91702252995468458</v>
      </c>
      <c r="L69" s="26">
        <f t="shared" si="5"/>
        <v>104575.99999999997</v>
      </c>
    </row>
    <row r="70" spans="3:12" x14ac:dyDescent="0.25">
      <c r="C70" s="19">
        <f t="shared" si="6"/>
        <v>65</v>
      </c>
      <c r="D70" s="30">
        <f t="shared" si="12"/>
        <v>-0.12545666090751761</v>
      </c>
      <c r="E70" s="24">
        <f t="shared" si="7"/>
        <v>8677.326450797962</v>
      </c>
      <c r="F70" s="32">
        <f t="shared" si="13"/>
        <v>-0.47695069633214504</v>
      </c>
      <c r="G70" s="24">
        <f t="shared" si="8"/>
        <v>1.3302713753868429</v>
      </c>
      <c r="H70" s="32">
        <f t="shared" si="14"/>
        <v>0.60240735723966266</v>
      </c>
      <c r="I70" s="24">
        <f t="shared" si="9"/>
        <v>95897.343277826614</v>
      </c>
      <c r="J70" s="8">
        <f t="shared" ref="J70:J78" si="15">G70/$C$4</f>
        <v>1.2720618262190588E-5</v>
      </c>
      <c r="K70" s="9">
        <f t="shared" ref="K70:K78" si="16">(I70+G70)/$C$4</f>
        <v>0.91702372962440704</v>
      </c>
      <c r="L70" s="26">
        <f t="shared" si="5"/>
        <v>104575.99999999997</v>
      </c>
    </row>
    <row r="71" spans="3:12" x14ac:dyDescent="0.25">
      <c r="C71" s="19">
        <f t="shared" si="6"/>
        <v>66</v>
      </c>
      <c r="D71" s="30">
        <f t="shared" ref="D71:D78" si="17">-$D$4*E70*G70</f>
        <v>-9.2345591939069105E-2</v>
      </c>
      <c r="E71" s="24">
        <f t="shared" si="7"/>
        <v>8677.2341052060237</v>
      </c>
      <c r="F71" s="32">
        <f t="shared" ref="F71:F78" si="18">($D$4*E70*G70)-($F$4*G70)</f>
        <v>-0.3510781998565452</v>
      </c>
      <c r="G71" s="24">
        <f t="shared" si="8"/>
        <v>0.97919317553029772</v>
      </c>
      <c r="H71" s="32">
        <f t="shared" ref="H71:H78" si="19">$F$4*G70</f>
        <v>0.44342379179561431</v>
      </c>
      <c r="I71" s="24">
        <f t="shared" si="9"/>
        <v>95897.786701618403</v>
      </c>
      <c r="J71" s="8">
        <f t="shared" si="15"/>
        <v>9.3634598333298047E-6</v>
      </c>
      <c r="K71" s="9">
        <f t="shared" si="16"/>
        <v>0.91702461267206559</v>
      </c>
      <c r="L71" s="26">
        <f t="shared" ref="L71:L78" si="20">E71+G71+I71</f>
        <v>104575.99999999996</v>
      </c>
    </row>
    <row r="72" spans="3:12" x14ac:dyDescent="0.25">
      <c r="C72" s="19">
        <f t="shared" ref="C72:C78" si="21">C71+1</f>
        <v>67</v>
      </c>
      <c r="D72" s="30">
        <f t="shared" si="17"/>
        <v>-6.7973507346371906E-2</v>
      </c>
      <c r="E72" s="24">
        <f t="shared" ref="E72:E78" si="22">E71+D72</f>
        <v>8677.1661316986774</v>
      </c>
      <c r="F72" s="32">
        <f t="shared" si="18"/>
        <v>-0.25842421783039399</v>
      </c>
      <c r="G72" s="24">
        <f t="shared" ref="G72:G78" si="23">G71+F72</f>
        <v>0.72076895769990368</v>
      </c>
      <c r="H72" s="32">
        <f t="shared" si="19"/>
        <v>0.32639772517676591</v>
      </c>
      <c r="I72" s="24">
        <f t="shared" ref="I72:I78" si="24">I71+H72</f>
        <v>95898.11309934358</v>
      </c>
      <c r="J72" s="8">
        <f t="shared" si="15"/>
        <v>6.8922980196211722E-6</v>
      </c>
      <c r="K72" s="9">
        <f t="shared" si="16"/>
        <v>0.91702526266352968</v>
      </c>
      <c r="L72" s="26">
        <f t="shared" si="20"/>
        <v>104575.99999999996</v>
      </c>
    </row>
    <row r="73" spans="3:12" x14ac:dyDescent="0.25">
      <c r="C73" s="19">
        <f t="shared" si="21"/>
        <v>68</v>
      </c>
      <c r="D73" s="30">
        <f t="shared" si="17"/>
        <v>-5.003385590826688E-2</v>
      </c>
      <c r="E73" s="24">
        <f t="shared" si="22"/>
        <v>8677.1160978427688</v>
      </c>
      <c r="F73" s="32">
        <f t="shared" si="18"/>
        <v>-0.19022246332503434</v>
      </c>
      <c r="G73" s="24">
        <f t="shared" si="23"/>
        <v>0.53054649437486934</v>
      </c>
      <c r="H73" s="32">
        <f t="shared" si="19"/>
        <v>0.24025631923330121</v>
      </c>
      <c r="I73" s="24">
        <f t="shared" si="24"/>
        <v>95898.35335566281</v>
      </c>
      <c r="J73" s="8">
        <f t="shared" si="15"/>
        <v>5.0733102659775604E-6</v>
      </c>
      <c r="K73" s="9">
        <f t="shared" si="16"/>
        <v>0.91702574110844925</v>
      </c>
      <c r="L73" s="26">
        <f t="shared" si="20"/>
        <v>104575.99999999996</v>
      </c>
    </row>
    <row r="74" spans="3:12" x14ac:dyDescent="0.25">
      <c r="C74" s="19">
        <f t="shared" si="21"/>
        <v>69</v>
      </c>
      <c r="D74" s="30">
        <f t="shared" si="17"/>
        <v>-3.6828908215953818E-2</v>
      </c>
      <c r="E74" s="24">
        <f t="shared" si="22"/>
        <v>8677.0792689345526</v>
      </c>
      <c r="F74" s="32">
        <f t="shared" si="18"/>
        <v>-0.14001992324233598</v>
      </c>
      <c r="G74" s="24">
        <f t="shared" si="23"/>
        <v>0.39052657113253336</v>
      </c>
      <c r="H74" s="32">
        <f t="shared" si="19"/>
        <v>0.17684883145828978</v>
      </c>
      <c r="I74" s="24">
        <f t="shared" si="24"/>
        <v>95898.530204494265</v>
      </c>
      <c r="J74" s="8">
        <f t="shared" si="15"/>
        <v>3.734380461411159E-6</v>
      </c>
      <c r="K74" s="9">
        <f t="shared" si="16"/>
        <v>0.91702609328206663</v>
      </c>
      <c r="L74" s="26">
        <f t="shared" si="20"/>
        <v>104575.99999999996</v>
      </c>
    </row>
    <row r="75" spans="3:12" x14ac:dyDescent="0.25">
      <c r="C75" s="19">
        <f t="shared" si="21"/>
        <v>70</v>
      </c>
      <c r="D75" s="30">
        <f t="shared" si="17"/>
        <v>-2.7109040114737602E-2</v>
      </c>
      <c r="E75" s="24">
        <f t="shared" si="22"/>
        <v>8677.0521598944379</v>
      </c>
      <c r="F75" s="32">
        <f t="shared" si="18"/>
        <v>-0.10306648359610684</v>
      </c>
      <c r="G75" s="24">
        <f t="shared" si="23"/>
        <v>0.28746008753642649</v>
      </c>
      <c r="H75" s="32">
        <f t="shared" si="19"/>
        <v>0.13017552371084445</v>
      </c>
      <c r="I75" s="24">
        <f t="shared" si="24"/>
        <v>95898.660380017973</v>
      </c>
      <c r="J75" s="8">
        <f t="shared" si="15"/>
        <v>2.7488150965463061E-6</v>
      </c>
      <c r="K75" s="9">
        <f t="shared" si="16"/>
        <v>0.91702635251018882</v>
      </c>
      <c r="L75" s="26">
        <f t="shared" si="20"/>
        <v>104575.99999999994</v>
      </c>
    </row>
    <row r="76" spans="3:12" x14ac:dyDescent="0.25">
      <c r="C76" s="19">
        <f t="shared" si="21"/>
        <v>71</v>
      </c>
      <c r="D76" s="30">
        <f t="shared" si="17"/>
        <v>-1.9954449387531149E-2</v>
      </c>
      <c r="E76" s="24">
        <f t="shared" si="22"/>
        <v>8677.0322054450498</v>
      </c>
      <c r="F76" s="32">
        <f t="shared" si="18"/>
        <v>-7.5865579791277685E-2</v>
      </c>
      <c r="G76" s="24">
        <f t="shared" si="23"/>
        <v>0.21159450774514882</v>
      </c>
      <c r="H76" s="32">
        <f t="shared" si="19"/>
        <v>9.582002917880883E-2</v>
      </c>
      <c r="I76" s="24">
        <f t="shared" si="24"/>
        <v>95898.756200047152</v>
      </c>
      <c r="J76" s="8">
        <f t="shared" si="15"/>
        <v>2.0233562934626377E-6</v>
      </c>
      <c r="K76" s="9">
        <f t="shared" si="16"/>
        <v>0.91702654332308453</v>
      </c>
      <c r="L76" s="26">
        <f t="shared" si="20"/>
        <v>104575.99999999994</v>
      </c>
    </row>
    <row r="77" spans="3:12" x14ac:dyDescent="0.25">
      <c r="C77" s="19">
        <f t="shared" si="21"/>
        <v>72</v>
      </c>
      <c r="D77" s="30">
        <f t="shared" si="17"/>
        <v>-1.4688098865599585E-2</v>
      </c>
      <c r="E77" s="24">
        <f t="shared" si="22"/>
        <v>8677.0175173461848</v>
      </c>
      <c r="F77" s="32">
        <f t="shared" si="18"/>
        <v>-5.584340371611668E-2</v>
      </c>
      <c r="G77" s="24">
        <f t="shared" si="23"/>
        <v>0.15575110402903214</v>
      </c>
      <c r="H77" s="32">
        <f t="shared" si="19"/>
        <v>7.0531502581716268E-2</v>
      </c>
      <c r="I77" s="24">
        <f t="shared" si="24"/>
        <v>95898.826731549736</v>
      </c>
      <c r="J77" s="8">
        <f t="shared" si="15"/>
        <v>1.4893580174134806E-6</v>
      </c>
      <c r="K77" s="9">
        <f t="shared" si="16"/>
        <v>0.91702668377690644</v>
      </c>
      <c r="L77" s="26">
        <f t="shared" si="20"/>
        <v>104575.99999999994</v>
      </c>
    </row>
    <row r="78" spans="3:12" x14ac:dyDescent="0.25">
      <c r="C78" s="19">
        <f t="shared" si="21"/>
        <v>73</v>
      </c>
      <c r="D78" s="30">
        <f t="shared" si="17"/>
        <v>-1.0811640464047357E-2</v>
      </c>
      <c r="E78" s="24">
        <f t="shared" si="22"/>
        <v>8677.0067057057204</v>
      </c>
      <c r="F78" s="32">
        <f t="shared" si="18"/>
        <v>-4.1105394212296684E-2</v>
      </c>
      <c r="G78" s="24">
        <f t="shared" si="23"/>
        <v>0.11464570981673546</v>
      </c>
      <c r="H78" s="32">
        <f t="shared" si="19"/>
        <v>5.1917034676344044E-2</v>
      </c>
      <c r="I78" s="24">
        <f t="shared" si="24"/>
        <v>95898.878648584418</v>
      </c>
      <c r="J78" s="8">
        <f t="shared" si="15"/>
        <v>1.0962908297958945E-6</v>
      </c>
      <c r="K78" s="9">
        <f t="shared" si="16"/>
        <v>0.91702678716239139</v>
      </c>
      <c r="L78" s="26">
        <f t="shared" si="20"/>
        <v>104575.99999999996</v>
      </c>
    </row>
    <row r="79" spans="3:12" x14ac:dyDescent="0.25">
      <c r="J79" s="1"/>
      <c r="K79" s="1"/>
    </row>
    <row r="80" spans="3:12" x14ac:dyDescent="0.25">
      <c r="J80" s="1"/>
      <c r="K80" s="1"/>
    </row>
    <row r="81" spans="10:11" x14ac:dyDescent="0.25">
      <c r="J81" s="1"/>
      <c r="K81" s="1"/>
    </row>
    <row r="82" spans="10:11" x14ac:dyDescent="0.25">
      <c r="J82" s="1"/>
      <c r="K82" s="1"/>
    </row>
    <row r="83" spans="10:11" x14ac:dyDescent="0.25">
      <c r="J83" s="1"/>
      <c r="K83" s="1"/>
    </row>
    <row r="84" spans="10:11" x14ac:dyDescent="0.25">
      <c r="J84" s="1"/>
      <c r="K84" s="1"/>
    </row>
    <row r="85" spans="10:11" x14ac:dyDescent="0.25">
      <c r="J85" s="1"/>
      <c r="K85" s="1"/>
    </row>
    <row r="86" spans="10:11" x14ac:dyDescent="0.25">
      <c r="J86" s="1"/>
      <c r="K86" s="1"/>
    </row>
    <row r="87" spans="10:11" x14ac:dyDescent="0.25">
      <c r="J87" s="1"/>
      <c r="K87" s="1"/>
    </row>
    <row r="88" spans="10:11" x14ac:dyDescent="0.25">
      <c r="J88" s="1"/>
      <c r="K88" s="1"/>
    </row>
    <row r="89" spans="10:11" x14ac:dyDescent="0.25">
      <c r="J89" s="1"/>
      <c r="K89" s="1"/>
    </row>
    <row r="90" spans="10:11" x14ac:dyDescent="0.25">
      <c r="J90" s="1"/>
      <c r="K90" s="1"/>
    </row>
    <row r="91" spans="10:11" x14ac:dyDescent="0.25">
      <c r="J91" s="1"/>
      <c r="K91" s="1"/>
    </row>
    <row r="92" spans="10:11" x14ac:dyDescent="0.25">
      <c r="J92" s="1"/>
      <c r="K92" s="1"/>
    </row>
    <row r="93" spans="10:11" x14ac:dyDescent="0.25">
      <c r="J93" s="1"/>
      <c r="K93" s="1"/>
    </row>
    <row r="94" spans="10:11" x14ac:dyDescent="0.25">
      <c r="J94" s="1"/>
      <c r="K94" s="1"/>
    </row>
    <row r="95" spans="10:11" x14ac:dyDescent="0.25">
      <c r="J95" s="1"/>
      <c r="K95" s="1"/>
    </row>
    <row r="96" spans="10:11" x14ac:dyDescent="0.25">
      <c r="J96" s="1"/>
      <c r="K96" s="1"/>
    </row>
    <row r="97" spans="10:11" x14ac:dyDescent="0.25">
      <c r="J97" s="1"/>
      <c r="K97" s="1"/>
    </row>
    <row r="98" spans="10:11" x14ac:dyDescent="0.25">
      <c r="J98" s="1"/>
      <c r="K98" s="1"/>
    </row>
    <row r="99" spans="10:11" x14ac:dyDescent="0.25">
      <c r="J99" s="1"/>
      <c r="K99" s="1"/>
    </row>
    <row r="100" spans="10:11" x14ac:dyDescent="0.25">
      <c r="J100" s="1"/>
      <c r="K100" s="1"/>
    </row>
    <row r="101" spans="10:11" x14ac:dyDescent="0.25">
      <c r="J101" s="1"/>
      <c r="K101" s="1"/>
    </row>
    <row r="102" spans="10:11" x14ac:dyDescent="0.25">
      <c r="J102" s="1"/>
      <c r="K102" s="1"/>
    </row>
    <row r="103" spans="10:11" x14ac:dyDescent="0.25">
      <c r="J103" s="1"/>
      <c r="K103" s="1"/>
    </row>
    <row r="104" spans="10:11" x14ac:dyDescent="0.25">
      <c r="J104" s="1"/>
      <c r="K104" s="1"/>
    </row>
    <row r="105" spans="10:11" x14ac:dyDescent="0.25">
      <c r="J105" s="1"/>
      <c r="K105" s="1"/>
    </row>
    <row r="106" spans="10:11" x14ac:dyDescent="0.25">
      <c r="J106" s="1"/>
      <c r="K106" s="1"/>
    </row>
    <row r="107" spans="10:11" x14ac:dyDescent="0.25">
      <c r="J107" s="1"/>
      <c r="K107" s="1"/>
    </row>
    <row r="108" spans="10:11" x14ac:dyDescent="0.25">
      <c r="J108" s="1"/>
      <c r="K108" s="1"/>
    </row>
    <row r="109" spans="10:11" x14ac:dyDescent="0.25">
      <c r="J109" s="1"/>
      <c r="K109" s="1"/>
    </row>
    <row r="110" spans="10:11" x14ac:dyDescent="0.25">
      <c r="J110" s="1"/>
      <c r="K110" s="1"/>
    </row>
    <row r="111" spans="10:11" x14ac:dyDescent="0.25">
      <c r="J111" s="1"/>
      <c r="K111" s="1"/>
    </row>
    <row r="112" spans="10:11" x14ac:dyDescent="0.25">
      <c r="J112" s="1"/>
      <c r="K112" s="1"/>
    </row>
    <row r="113" spans="10:11" x14ac:dyDescent="0.25">
      <c r="J113" s="1"/>
      <c r="K113" s="1"/>
    </row>
    <row r="114" spans="10:11" x14ac:dyDescent="0.25">
      <c r="J114" s="1"/>
      <c r="K114" s="1"/>
    </row>
    <row r="115" spans="10:11" x14ac:dyDescent="0.25">
      <c r="J115" s="1"/>
      <c r="K115" s="1"/>
    </row>
    <row r="116" spans="10:11" x14ac:dyDescent="0.25">
      <c r="J116" s="1"/>
      <c r="K116" s="1"/>
    </row>
    <row r="117" spans="10:11" x14ac:dyDescent="0.25">
      <c r="J117" s="1"/>
      <c r="K117" s="1"/>
    </row>
  </sheetData>
  <mergeCells count="1">
    <mergeCell ref="C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3483-31FA-42CB-BDAE-316F4AF8EC7F}">
  <dimension ref="C1:N163"/>
  <sheetViews>
    <sheetView tabSelected="1" zoomScaleNormal="100" workbookViewId="0">
      <pane ySplit="5" topLeftCell="A135" activePane="bottomLeft" state="frozen"/>
      <selection pane="bottomLeft" activeCell="F5" sqref="F5"/>
    </sheetView>
  </sheetViews>
  <sheetFormatPr defaultRowHeight="15" x14ac:dyDescent="0.25"/>
  <cols>
    <col min="3" max="3" width="10.7109375" bestFit="1" customWidth="1"/>
    <col min="4" max="4" width="9" customWidth="1"/>
    <col min="5" max="5" width="11.28515625" customWidth="1"/>
    <col min="6" max="6" width="6.5703125" customWidth="1"/>
    <col min="7" max="7" width="12" bestFit="1" customWidth="1"/>
    <col min="8" max="8" width="5.5703125" bestFit="1" customWidth="1"/>
    <col min="9" max="9" width="9.85546875" bestFit="1" customWidth="1"/>
    <col min="10" max="10" width="6" bestFit="1" customWidth="1"/>
    <col min="11" max="11" width="9.42578125" bestFit="1" customWidth="1"/>
    <col min="12" max="12" width="11.28515625" bestFit="1" customWidth="1"/>
    <col min="13" max="13" width="18.7109375" bestFit="1" customWidth="1"/>
    <col min="14" max="14" width="10.7109375" customWidth="1"/>
  </cols>
  <sheetData>
    <row r="1" spans="3:14" ht="15.75" thickBot="1" x14ac:dyDescent="0.3">
      <c r="C1" s="35" t="s">
        <v>0</v>
      </c>
      <c r="D1" s="36"/>
      <c r="E1" s="36"/>
      <c r="F1" s="23"/>
      <c r="G1" s="23"/>
      <c r="H1" s="23"/>
      <c r="I1" s="21"/>
      <c r="J1" s="21"/>
      <c r="K1" s="21"/>
      <c r="L1" s="21"/>
      <c r="M1" s="22" t="s">
        <v>12</v>
      </c>
    </row>
    <row r="2" spans="3:14" ht="15.75" thickBot="1" x14ac:dyDescent="0.3"/>
    <row r="3" spans="3:14" ht="30" x14ac:dyDescent="0.25">
      <c r="C3" s="12" t="s">
        <v>1</v>
      </c>
      <c r="D3" s="13" t="s">
        <v>2</v>
      </c>
      <c r="E3" s="14" t="s">
        <v>3</v>
      </c>
      <c r="F3" s="14" t="s">
        <v>14</v>
      </c>
      <c r="G3" s="13" t="s">
        <v>4</v>
      </c>
      <c r="H3" s="13" t="s">
        <v>5</v>
      </c>
      <c r="I3" s="6" t="s">
        <v>13</v>
      </c>
    </row>
    <row r="4" spans="3:14" ht="15.75" thickBot="1" x14ac:dyDescent="0.3">
      <c r="C4" s="4">
        <v>104576</v>
      </c>
      <c r="D4" s="5">
        <v>7.9999999999999996E-6</v>
      </c>
      <c r="E4" s="5">
        <v>3</v>
      </c>
      <c r="F4" s="5">
        <v>4</v>
      </c>
      <c r="G4" s="5">
        <f>1/E4</f>
        <v>0.33333333333333331</v>
      </c>
      <c r="H4" s="27">
        <f>C4*D4*E4</f>
        <v>2.5098239999999996</v>
      </c>
      <c r="I4" s="7" t="s">
        <v>13</v>
      </c>
      <c r="J4" s="3"/>
      <c r="K4" s="2"/>
      <c r="L4" s="2"/>
      <c r="M4" s="2"/>
    </row>
    <row r="5" spans="3:14" ht="45" x14ac:dyDescent="0.25">
      <c r="C5" s="15" t="s">
        <v>6</v>
      </c>
      <c r="D5" s="28" t="s">
        <v>16</v>
      </c>
      <c r="E5" s="16" t="s">
        <v>7</v>
      </c>
      <c r="F5" s="31" t="s">
        <v>20</v>
      </c>
      <c r="G5" s="16" t="s">
        <v>15</v>
      </c>
      <c r="H5" s="31" t="s">
        <v>17</v>
      </c>
      <c r="I5" s="16" t="s">
        <v>8</v>
      </c>
      <c r="J5" s="31" t="s">
        <v>18</v>
      </c>
      <c r="K5" s="16" t="s">
        <v>9</v>
      </c>
      <c r="L5" s="17" t="s">
        <v>10</v>
      </c>
      <c r="M5" s="18" t="s">
        <v>11</v>
      </c>
      <c r="N5" t="s">
        <v>21</v>
      </c>
    </row>
    <row r="6" spans="3:14" x14ac:dyDescent="0.25">
      <c r="C6" s="19">
        <v>1</v>
      </c>
      <c r="D6" s="29"/>
      <c r="E6" s="24">
        <f>104575</f>
        <v>104575</v>
      </c>
      <c r="F6" s="24"/>
      <c r="G6" s="24">
        <v>0</v>
      </c>
      <c r="H6" s="32"/>
      <c r="I6" s="24">
        <v>1</v>
      </c>
      <c r="J6" s="32"/>
      <c r="K6" s="24">
        <v>0</v>
      </c>
      <c r="L6" s="8">
        <f t="shared" ref="L6:L37" si="0">I6/$C$4</f>
        <v>9.5624235006119943E-6</v>
      </c>
      <c r="M6" s="9">
        <f t="shared" ref="M6:M37" si="1">(K6+I6)/$C$4</f>
        <v>9.5624235006119943E-6</v>
      </c>
      <c r="N6" s="26">
        <f>E6+G6+I6+K6</f>
        <v>104576</v>
      </c>
    </row>
    <row r="7" spans="3:14" x14ac:dyDescent="0.25">
      <c r="C7" s="19">
        <f>C6+1</f>
        <v>2</v>
      </c>
      <c r="D7" s="30">
        <f t="shared" ref="D7:D38" si="2">-$D$4*E6*I6</f>
        <v>-0.83660000000000001</v>
      </c>
      <c r="E7" s="24">
        <f>E6+D7</f>
        <v>104574.1634</v>
      </c>
      <c r="F7" s="24">
        <f>($D$4*E6*I6)-((1/$F$4)*G6)</f>
        <v>0.83660000000000001</v>
      </c>
      <c r="G7" s="24">
        <f>F7+G6</f>
        <v>0.83660000000000001</v>
      </c>
      <c r="H7" s="32">
        <f>((1/$F$4)*G6)-($G$4*I6)</f>
        <v>-0.33333333333333331</v>
      </c>
      <c r="I7" s="24">
        <f>I6+H7</f>
        <v>0.66666666666666674</v>
      </c>
      <c r="J7" s="32">
        <f t="shared" ref="J7:J38" si="3">$G$4*I6</f>
        <v>0.33333333333333331</v>
      </c>
      <c r="K7" s="24">
        <f>K6+J7</f>
        <v>0.33333333333333331</v>
      </c>
      <c r="L7" s="8">
        <f t="shared" si="0"/>
        <v>6.3749490004079976E-6</v>
      </c>
      <c r="M7" s="9">
        <f t="shared" si="1"/>
        <v>9.5624235006119943E-6</v>
      </c>
      <c r="N7" s="26">
        <f t="shared" ref="N7:N70" si="4">E7+G7+I7+K7</f>
        <v>104576</v>
      </c>
    </row>
    <row r="8" spans="3:14" x14ac:dyDescent="0.25">
      <c r="C8" s="19">
        <f t="shared" ref="C8:C71" si="5">C7+1</f>
        <v>3</v>
      </c>
      <c r="D8" s="30">
        <f t="shared" si="2"/>
        <v>-0.55772887146666672</v>
      </c>
      <c r="E8" s="24">
        <f t="shared" ref="E8:E71" si="6">E7+D8</f>
        <v>104573.60567112853</v>
      </c>
      <c r="F8" s="24">
        <f t="shared" ref="F8:F71" si="7">($D$4*E7*I7)-((1/$F$4)*G7)</f>
        <v>0.34857887146666672</v>
      </c>
      <c r="G8" s="24">
        <f t="shared" ref="G8:G71" si="8">F8+G7</f>
        <v>1.1851788714666667</v>
      </c>
      <c r="H8" s="32">
        <f t="shared" ref="H8:H71" si="9">((1/$F$4)*G7)-($G$4*I7)</f>
        <v>-1.3072222222222235E-2</v>
      </c>
      <c r="I8" s="24">
        <f t="shared" ref="I8:I71" si="10">I7+H8</f>
        <v>0.65359444444444448</v>
      </c>
      <c r="J8" s="32">
        <f t="shared" si="3"/>
        <v>0.22222222222222224</v>
      </c>
      <c r="K8" s="24">
        <f t="shared" ref="K8:K71" si="11">K7+J8</f>
        <v>0.55555555555555558</v>
      </c>
      <c r="L8" s="8">
        <f t="shared" si="0"/>
        <v>6.2499468754249971E-6</v>
      </c>
      <c r="M8" s="9">
        <f t="shared" si="1"/>
        <v>1.1562404375764995E-5</v>
      </c>
      <c r="N8" s="26">
        <f t="shared" si="4"/>
        <v>104576.00000000001</v>
      </c>
    </row>
    <row r="9" spans="3:14" x14ac:dyDescent="0.25">
      <c r="C9" s="19">
        <f t="shared" si="5"/>
        <v>4</v>
      </c>
      <c r="D9" s="30">
        <f t="shared" si="2"/>
        <v>-0.54678982161738932</v>
      </c>
      <c r="E9" s="24">
        <f t="shared" si="6"/>
        <v>104573.05888130692</v>
      </c>
      <c r="F9" s="24">
        <f t="shared" si="7"/>
        <v>0.25049510375072265</v>
      </c>
      <c r="G9" s="24">
        <f t="shared" si="8"/>
        <v>1.4356739752173893</v>
      </c>
      <c r="H9" s="32">
        <f t="shared" si="9"/>
        <v>7.8429903051851851E-2</v>
      </c>
      <c r="I9" s="24">
        <f t="shared" si="10"/>
        <v>0.7320243474962963</v>
      </c>
      <c r="J9" s="32">
        <f t="shared" si="3"/>
        <v>0.21786481481481482</v>
      </c>
      <c r="K9" s="24">
        <f t="shared" si="11"/>
        <v>0.77342037037037037</v>
      </c>
      <c r="L9" s="8">
        <f t="shared" si="0"/>
        <v>6.9999268235187451E-6</v>
      </c>
      <c r="M9" s="9">
        <f t="shared" si="1"/>
        <v>1.4395699949000409E-5</v>
      </c>
      <c r="N9" s="26">
        <f t="shared" si="4"/>
        <v>104576</v>
      </c>
    </row>
    <row r="10" spans="3:14" x14ac:dyDescent="0.25">
      <c r="C10" s="19">
        <f t="shared" si="5"/>
        <v>5</v>
      </c>
      <c r="D10" s="30">
        <f t="shared" si="2"/>
        <v>-0.61240020154624375</v>
      </c>
      <c r="E10" s="24">
        <f t="shared" si="6"/>
        <v>104572.44648110538</v>
      </c>
      <c r="F10" s="24">
        <f t="shared" si="7"/>
        <v>0.25348170774189643</v>
      </c>
      <c r="G10" s="24">
        <f t="shared" si="8"/>
        <v>1.6891556829592858</v>
      </c>
      <c r="H10" s="32">
        <f t="shared" si="9"/>
        <v>0.11491037797224857</v>
      </c>
      <c r="I10" s="24">
        <f t="shared" si="10"/>
        <v>0.84693472546854487</v>
      </c>
      <c r="J10" s="32">
        <f t="shared" si="3"/>
        <v>0.24400811583209875</v>
      </c>
      <c r="K10" s="24">
        <f t="shared" si="11"/>
        <v>1.0174284862024692</v>
      </c>
      <c r="L10" s="8">
        <f t="shared" si="0"/>
        <v>8.0987485223047816E-6</v>
      </c>
      <c r="M10" s="9">
        <f t="shared" si="1"/>
        <v>1.782783058895936E-5</v>
      </c>
      <c r="N10" s="26">
        <f t="shared" si="4"/>
        <v>104576.00000000001</v>
      </c>
    </row>
    <row r="11" spans="3:14" x14ac:dyDescent="0.25">
      <c r="C11" s="19">
        <f t="shared" si="5"/>
        <v>6</v>
      </c>
      <c r="D11" s="30">
        <f t="shared" si="2"/>
        <v>-0.70852829001639261</v>
      </c>
      <c r="E11" s="24">
        <f t="shared" si="6"/>
        <v>104571.73795281535</v>
      </c>
      <c r="F11" s="24">
        <f t="shared" si="7"/>
        <v>0.28623936927657118</v>
      </c>
      <c r="G11" s="24">
        <f t="shared" si="8"/>
        <v>1.975395052235857</v>
      </c>
      <c r="H11" s="32">
        <f t="shared" si="9"/>
        <v>0.13997734558363983</v>
      </c>
      <c r="I11" s="24">
        <f t="shared" si="10"/>
        <v>0.9869120710521847</v>
      </c>
      <c r="J11" s="32">
        <f t="shared" si="3"/>
        <v>0.2823115751561816</v>
      </c>
      <c r="K11" s="24">
        <f t="shared" si="11"/>
        <v>1.2997400613586507</v>
      </c>
      <c r="L11" s="8">
        <f t="shared" si="0"/>
        <v>9.4372711812670659E-6</v>
      </c>
      <c r="M11" s="9">
        <f t="shared" si="1"/>
        <v>2.1865936088689905E-5</v>
      </c>
      <c r="N11" s="26">
        <f t="shared" si="4"/>
        <v>104576</v>
      </c>
    </row>
    <row r="12" spans="3:14" x14ac:dyDescent="0.25">
      <c r="C12" s="19">
        <f t="shared" si="5"/>
        <v>7</v>
      </c>
      <c r="D12" s="30">
        <f t="shared" si="2"/>
        <v>-0.8256248838123148</v>
      </c>
      <c r="E12" s="24">
        <f t="shared" si="6"/>
        <v>104570.91232793154</v>
      </c>
      <c r="F12" s="24">
        <f t="shared" si="7"/>
        <v>0.33177612075335056</v>
      </c>
      <c r="G12" s="24">
        <f t="shared" si="8"/>
        <v>2.3071711729892077</v>
      </c>
      <c r="H12" s="32">
        <f t="shared" si="9"/>
        <v>0.16487807270823601</v>
      </c>
      <c r="I12" s="24">
        <f t="shared" si="10"/>
        <v>1.1517901437604208</v>
      </c>
      <c r="J12" s="32">
        <f t="shared" si="3"/>
        <v>0.32897069035072823</v>
      </c>
      <c r="K12" s="24">
        <f t="shared" si="11"/>
        <v>1.6287107517093791</v>
      </c>
      <c r="L12" s="8">
        <f t="shared" si="0"/>
        <v>1.1013905138467917E-5</v>
      </c>
      <c r="M12" s="9">
        <f t="shared" si="1"/>
        <v>2.6588327106313109E-5</v>
      </c>
      <c r="N12" s="26">
        <f t="shared" si="4"/>
        <v>104576</v>
      </c>
    </row>
    <row r="13" spans="3:14" x14ac:dyDescent="0.25">
      <c r="C13" s="19">
        <f t="shared" si="5"/>
        <v>8</v>
      </c>
      <c r="D13" s="30">
        <f t="shared" si="2"/>
        <v>-0.96354996914677293</v>
      </c>
      <c r="E13" s="24">
        <f t="shared" si="6"/>
        <v>104569.94877796239</v>
      </c>
      <c r="F13" s="24">
        <f t="shared" si="7"/>
        <v>0.38675717589947101</v>
      </c>
      <c r="G13" s="24">
        <f t="shared" si="8"/>
        <v>2.6939283488886785</v>
      </c>
      <c r="H13" s="32">
        <f t="shared" si="9"/>
        <v>0.19286274532716169</v>
      </c>
      <c r="I13" s="24">
        <f t="shared" si="10"/>
        <v>1.3446528890875824</v>
      </c>
      <c r="J13" s="32">
        <f t="shared" si="3"/>
        <v>0.38393004792014024</v>
      </c>
      <c r="K13" s="24">
        <f t="shared" si="11"/>
        <v>2.0126407996295193</v>
      </c>
      <c r="L13" s="8">
        <f t="shared" si="0"/>
        <v>1.2858140386776912E-5</v>
      </c>
      <c r="M13" s="9">
        <f t="shared" si="1"/>
        <v>3.2103864067444745E-5</v>
      </c>
      <c r="N13" s="26">
        <f t="shared" si="4"/>
        <v>104576</v>
      </c>
    </row>
    <row r="14" spans="3:14" x14ac:dyDescent="0.25">
      <c r="C14" s="19">
        <f t="shared" si="5"/>
        <v>9</v>
      </c>
      <c r="D14" s="30">
        <f t="shared" si="2"/>
        <v>-1.124882269888221</v>
      </c>
      <c r="E14" s="24">
        <f t="shared" si="6"/>
        <v>104568.82389569251</v>
      </c>
      <c r="F14" s="24">
        <f t="shared" si="7"/>
        <v>0.45140018266605142</v>
      </c>
      <c r="G14" s="24">
        <f t="shared" si="8"/>
        <v>3.1453285315547301</v>
      </c>
      <c r="H14" s="32">
        <f t="shared" si="9"/>
        <v>0.22526445752630886</v>
      </c>
      <c r="I14" s="24">
        <f t="shared" si="10"/>
        <v>1.5699173466138912</v>
      </c>
      <c r="J14" s="32">
        <f t="shared" si="3"/>
        <v>0.44821762969586076</v>
      </c>
      <c r="K14" s="24">
        <f t="shared" si="11"/>
        <v>2.4608584293253801</v>
      </c>
      <c r="L14" s="8">
        <f t="shared" si="0"/>
        <v>1.50122145292791E-5</v>
      </c>
      <c r="M14" s="9">
        <f t="shared" si="1"/>
        <v>3.8543985005539238E-5</v>
      </c>
      <c r="N14" s="26">
        <f t="shared" si="4"/>
        <v>104576</v>
      </c>
    </row>
    <row r="15" spans="3:14" x14ac:dyDescent="0.25">
      <c r="C15" s="19">
        <f t="shared" si="5"/>
        <v>10</v>
      </c>
      <c r="D15" s="30">
        <f t="shared" si="2"/>
        <v>-1.3133152843908866</v>
      </c>
      <c r="E15" s="24">
        <f t="shared" si="6"/>
        <v>104567.51058040811</v>
      </c>
      <c r="F15" s="24">
        <f t="shared" si="7"/>
        <v>0.52698315150220409</v>
      </c>
      <c r="G15" s="24">
        <f t="shared" si="8"/>
        <v>3.6723116830569342</v>
      </c>
      <c r="H15" s="32">
        <f t="shared" si="9"/>
        <v>0.26302635068405222</v>
      </c>
      <c r="I15" s="24">
        <f t="shared" si="10"/>
        <v>1.8329436972979434</v>
      </c>
      <c r="J15" s="32">
        <f t="shared" si="3"/>
        <v>0.52330578220463031</v>
      </c>
      <c r="K15" s="24">
        <f t="shared" si="11"/>
        <v>2.9841642115300102</v>
      </c>
      <c r="L15" s="8">
        <f t="shared" si="0"/>
        <v>1.7527383886340491E-5</v>
      </c>
      <c r="M15" s="9">
        <f t="shared" si="1"/>
        <v>4.6063225872360328E-5</v>
      </c>
      <c r="N15" s="26">
        <f t="shared" si="4"/>
        <v>104576</v>
      </c>
    </row>
    <row r="16" spans="3:14" x14ac:dyDescent="0.25">
      <c r="C16" s="19">
        <f t="shared" si="5"/>
        <v>11</v>
      </c>
      <c r="D16" s="30">
        <f t="shared" si="2"/>
        <v>-1.5333308756839603</v>
      </c>
      <c r="E16" s="24">
        <f t="shared" si="6"/>
        <v>104565.97724953243</v>
      </c>
      <c r="F16" s="24">
        <f t="shared" si="7"/>
        <v>0.61525295491972676</v>
      </c>
      <c r="G16" s="24">
        <f t="shared" si="8"/>
        <v>4.2875646379766614</v>
      </c>
      <c r="H16" s="32">
        <f t="shared" si="9"/>
        <v>0.30709668833158577</v>
      </c>
      <c r="I16" s="24">
        <f t="shared" si="10"/>
        <v>2.1400403856295291</v>
      </c>
      <c r="J16" s="32">
        <f t="shared" si="3"/>
        <v>0.61098123243264779</v>
      </c>
      <c r="K16" s="24">
        <f t="shared" si="11"/>
        <v>3.5951454439626582</v>
      </c>
      <c r="L16" s="8">
        <f t="shared" si="0"/>
        <v>2.0463972475802567E-5</v>
      </c>
      <c r="M16" s="9">
        <f t="shared" si="1"/>
        <v>5.4842275757269234E-5</v>
      </c>
      <c r="N16" s="26">
        <f t="shared" si="4"/>
        <v>104576</v>
      </c>
    </row>
    <row r="17" spans="3:14" x14ac:dyDescent="0.25">
      <c r="C17" s="19">
        <f t="shared" si="5"/>
        <v>12</v>
      </c>
      <c r="D17" s="30">
        <f t="shared" si="2"/>
        <v>-1.7902033142145435</v>
      </c>
      <c r="E17" s="24">
        <f t="shared" si="6"/>
        <v>104564.18704621821</v>
      </c>
      <c r="F17" s="24">
        <f t="shared" si="7"/>
        <v>0.71831215472037813</v>
      </c>
      <c r="G17" s="24">
        <f t="shared" si="8"/>
        <v>5.0058767926970393</v>
      </c>
      <c r="H17" s="32">
        <f t="shared" si="9"/>
        <v>0.35854436428432235</v>
      </c>
      <c r="I17" s="24">
        <f t="shared" si="10"/>
        <v>2.4985847499138516</v>
      </c>
      <c r="J17" s="32">
        <f t="shared" si="3"/>
        <v>0.71334679520984301</v>
      </c>
      <c r="K17" s="24">
        <f t="shared" si="11"/>
        <v>4.3084922391725016</v>
      </c>
      <c r="L17" s="8">
        <f t="shared" si="0"/>
        <v>2.389252553084696E-5</v>
      </c>
      <c r="M17" s="9">
        <f t="shared" si="1"/>
        <v>6.5092152970914479E-5</v>
      </c>
      <c r="N17" s="26">
        <f t="shared" si="4"/>
        <v>104576</v>
      </c>
    </row>
    <row r="18" spans="3:14" x14ac:dyDescent="0.25">
      <c r="C18" s="19">
        <f t="shared" si="5"/>
        <v>13</v>
      </c>
      <c r="D18" s="30">
        <f t="shared" si="2"/>
        <v>-2.0900998651265628</v>
      </c>
      <c r="E18" s="24">
        <f t="shared" si="6"/>
        <v>104562.09694635309</v>
      </c>
      <c r="F18" s="24">
        <f t="shared" si="7"/>
        <v>0.83863066695230293</v>
      </c>
      <c r="G18" s="24">
        <f t="shared" si="8"/>
        <v>5.8445074596493427</v>
      </c>
      <c r="H18" s="32">
        <f t="shared" si="9"/>
        <v>0.41860761486964271</v>
      </c>
      <c r="I18" s="24">
        <f t="shared" si="10"/>
        <v>2.9171923647834941</v>
      </c>
      <c r="J18" s="32">
        <f t="shared" si="3"/>
        <v>0.83286158330461713</v>
      </c>
      <c r="K18" s="24">
        <f t="shared" si="11"/>
        <v>5.1413538224771189</v>
      </c>
      <c r="L18" s="8">
        <f t="shared" si="0"/>
        <v>2.7895428824811564E-5</v>
      </c>
      <c r="M18" s="9">
        <f t="shared" si="1"/>
        <v>7.7059231441828086E-5</v>
      </c>
      <c r="N18" s="26">
        <f t="shared" si="4"/>
        <v>104576</v>
      </c>
    </row>
    <row r="19" spans="3:14" x14ac:dyDescent="0.25">
      <c r="C19" s="19">
        <f t="shared" si="5"/>
        <v>14</v>
      </c>
      <c r="D19" s="30">
        <f t="shared" si="2"/>
        <v>-2.4402220068612217</v>
      </c>
      <c r="E19" s="24">
        <f t="shared" si="6"/>
        <v>104559.65672434623</v>
      </c>
      <c r="F19" s="24">
        <f t="shared" si="7"/>
        <v>0.97909514194888603</v>
      </c>
      <c r="G19" s="24">
        <f t="shared" si="8"/>
        <v>6.8236026015982283</v>
      </c>
      <c r="H19" s="32">
        <f t="shared" si="9"/>
        <v>0.48872940998450431</v>
      </c>
      <c r="I19" s="24">
        <f t="shared" si="10"/>
        <v>3.4059217747679984</v>
      </c>
      <c r="J19" s="32">
        <f t="shared" si="3"/>
        <v>0.97239745492783136</v>
      </c>
      <c r="K19" s="24">
        <f t="shared" si="11"/>
        <v>6.1137512774049503</v>
      </c>
      <c r="L19" s="8">
        <f t="shared" si="0"/>
        <v>3.2568866420287624E-5</v>
      </c>
      <c r="M19" s="9">
        <f t="shared" si="1"/>
        <v>9.1031145312241315E-5</v>
      </c>
      <c r="N19" s="26">
        <f t="shared" si="4"/>
        <v>104576</v>
      </c>
    </row>
    <row r="20" spans="3:14" x14ac:dyDescent="0.25">
      <c r="C20" s="19">
        <f t="shared" si="5"/>
        <v>15</v>
      </c>
      <c r="D20" s="30">
        <f t="shared" si="2"/>
        <v>-2.8489760927977437</v>
      </c>
      <c r="E20" s="24">
        <f t="shared" si="6"/>
        <v>104556.80774825344</v>
      </c>
      <c r="F20" s="24">
        <f t="shared" si="7"/>
        <v>1.1430754423981866</v>
      </c>
      <c r="G20" s="24">
        <f t="shared" si="8"/>
        <v>7.9666780439964153</v>
      </c>
      <c r="H20" s="32">
        <f t="shared" si="9"/>
        <v>0.57059339214355775</v>
      </c>
      <c r="I20" s="24">
        <f t="shared" si="10"/>
        <v>3.9765151669115562</v>
      </c>
      <c r="J20" s="32">
        <f t="shared" si="3"/>
        <v>1.1353072582559993</v>
      </c>
      <c r="K20" s="24">
        <f t="shared" si="11"/>
        <v>7.24905853566095</v>
      </c>
      <c r="L20" s="8">
        <f t="shared" si="0"/>
        <v>3.8025122082615097E-5</v>
      </c>
      <c r="M20" s="9">
        <f t="shared" si="1"/>
        <v>1.0734368978133133E-4</v>
      </c>
      <c r="N20" s="26">
        <f t="shared" si="4"/>
        <v>104576.00000000001</v>
      </c>
    </row>
    <row r="21" spans="3:14" x14ac:dyDescent="0.25">
      <c r="C21" s="19">
        <f t="shared" si="5"/>
        <v>16</v>
      </c>
      <c r="D21" s="30">
        <f t="shared" si="2"/>
        <v>-3.326173854518284</v>
      </c>
      <c r="E21" s="24">
        <f t="shared" si="6"/>
        <v>104553.48157439893</v>
      </c>
      <c r="F21" s="24">
        <f t="shared" si="7"/>
        <v>1.3345043435191801</v>
      </c>
      <c r="G21" s="24">
        <f t="shared" si="8"/>
        <v>9.3011823875155955</v>
      </c>
      <c r="H21" s="32">
        <f t="shared" si="9"/>
        <v>0.66616445536191859</v>
      </c>
      <c r="I21" s="24">
        <f t="shared" si="10"/>
        <v>4.6426796222734747</v>
      </c>
      <c r="J21" s="32">
        <f t="shared" si="3"/>
        <v>1.3255050556371852</v>
      </c>
      <c r="K21" s="24">
        <f t="shared" si="11"/>
        <v>8.5745635912981353</v>
      </c>
      <c r="L21" s="8">
        <f t="shared" si="0"/>
        <v>4.4395268725840297E-5</v>
      </c>
      <c r="M21" s="9">
        <f t="shared" si="1"/>
        <v>1.2638887711876158E-4</v>
      </c>
      <c r="N21" s="26">
        <f t="shared" si="4"/>
        <v>104576.00000000003</v>
      </c>
    </row>
    <row r="22" spans="3:14" x14ac:dyDescent="0.25">
      <c r="C22" s="19">
        <f t="shared" si="5"/>
        <v>17</v>
      </c>
      <c r="D22" s="30">
        <f t="shared" si="2"/>
        <v>-3.8832665467456566</v>
      </c>
      <c r="E22" s="24">
        <f t="shared" si="6"/>
        <v>104549.59830785218</v>
      </c>
      <c r="F22" s="24">
        <f t="shared" si="7"/>
        <v>1.5579709498667578</v>
      </c>
      <c r="G22" s="24">
        <f t="shared" si="8"/>
        <v>10.859153337382352</v>
      </c>
      <c r="H22" s="32">
        <f t="shared" si="9"/>
        <v>0.77773572278774061</v>
      </c>
      <c r="I22" s="24">
        <f t="shared" si="10"/>
        <v>5.4204153450612154</v>
      </c>
      <c r="J22" s="32">
        <f t="shared" si="3"/>
        <v>1.5475598740911582</v>
      </c>
      <c r="K22" s="24">
        <f t="shared" si="11"/>
        <v>10.122123465389294</v>
      </c>
      <c r="L22" s="8">
        <f t="shared" si="0"/>
        <v>5.1832307078691246E-5</v>
      </c>
      <c r="M22" s="9">
        <f t="shared" si="1"/>
        <v>1.4862433838022594E-4</v>
      </c>
      <c r="N22" s="26">
        <f t="shared" si="4"/>
        <v>104576.00000000001</v>
      </c>
    </row>
    <row r="23" spans="3:14" x14ac:dyDescent="0.25">
      <c r="C23" s="19">
        <f t="shared" si="5"/>
        <v>18</v>
      </c>
      <c r="D23" s="30">
        <f t="shared" si="2"/>
        <v>-4.5336179759029447</v>
      </c>
      <c r="E23" s="24">
        <f t="shared" si="6"/>
        <v>104545.06468987628</v>
      </c>
      <c r="F23" s="24">
        <f t="shared" si="7"/>
        <v>1.8188296415573566</v>
      </c>
      <c r="G23" s="24">
        <f t="shared" si="8"/>
        <v>12.67798297893971</v>
      </c>
      <c r="H23" s="32">
        <f t="shared" si="9"/>
        <v>0.90798321932518311</v>
      </c>
      <c r="I23" s="24">
        <f t="shared" si="10"/>
        <v>6.3283985643863989</v>
      </c>
      <c r="J23" s="32">
        <f t="shared" si="3"/>
        <v>1.806805115020405</v>
      </c>
      <c r="K23" s="24">
        <f t="shared" si="11"/>
        <v>11.928928580409698</v>
      </c>
      <c r="L23" s="8">
        <f t="shared" si="0"/>
        <v>6.0514827153327715E-5</v>
      </c>
      <c r="M23" s="9">
        <f t="shared" si="1"/>
        <v>1.7458429414775949E-4</v>
      </c>
      <c r="N23" s="26">
        <f t="shared" si="4"/>
        <v>104576.00000000001</v>
      </c>
    </row>
    <row r="24" spans="3:14" x14ac:dyDescent="0.25">
      <c r="C24" s="19">
        <f t="shared" si="5"/>
        <v>19</v>
      </c>
      <c r="D24" s="30">
        <f t="shared" si="2"/>
        <v>-5.2928226983767699</v>
      </c>
      <c r="E24" s="24">
        <f t="shared" si="6"/>
        <v>104539.7718671779</v>
      </c>
      <c r="F24" s="24">
        <f t="shared" si="7"/>
        <v>2.1233269536418424</v>
      </c>
      <c r="G24" s="24">
        <f t="shared" si="8"/>
        <v>14.801309932581553</v>
      </c>
      <c r="H24" s="32">
        <f t="shared" si="9"/>
        <v>1.060029556606128</v>
      </c>
      <c r="I24" s="24">
        <f t="shared" si="10"/>
        <v>7.3884281209925273</v>
      </c>
      <c r="J24" s="32">
        <f t="shared" si="3"/>
        <v>2.1094661881287995</v>
      </c>
      <c r="K24" s="24">
        <f t="shared" si="11"/>
        <v>14.038394768538497</v>
      </c>
      <c r="L24" s="8">
        <f t="shared" si="0"/>
        <v>7.0651278696761468E-5</v>
      </c>
      <c r="M24" s="9">
        <f t="shared" si="1"/>
        <v>2.0489235474230248E-4</v>
      </c>
      <c r="N24" s="26">
        <f t="shared" si="4"/>
        <v>104576</v>
      </c>
    </row>
    <row r="25" spans="3:14" x14ac:dyDescent="0.25">
      <c r="C25" s="19">
        <f t="shared" si="5"/>
        <v>20</v>
      </c>
      <c r="D25" s="30">
        <f t="shared" si="2"/>
        <v>-6.1790767218048046</v>
      </c>
      <c r="E25" s="24">
        <f t="shared" si="6"/>
        <v>104533.5927904561</v>
      </c>
      <c r="F25" s="24">
        <f t="shared" si="7"/>
        <v>2.4787492386594163</v>
      </c>
      <c r="G25" s="24">
        <f t="shared" si="8"/>
        <v>17.280059171240971</v>
      </c>
      <c r="H25" s="32">
        <f t="shared" si="9"/>
        <v>1.2375181094812127</v>
      </c>
      <c r="I25" s="24">
        <f t="shared" si="10"/>
        <v>8.6259462304737404</v>
      </c>
      <c r="J25" s="32">
        <f t="shared" si="3"/>
        <v>2.4628093736641756</v>
      </c>
      <c r="K25" s="24">
        <f t="shared" si="11"/>
        <v>16.501204142202674</v>
      </c>
      <c r="L25" s="8">
        <f t="shared" si="0"/>
        <v>8.2484950949297543E-5</v>
      </c>
      <c r="M25" s="9">
        <f t="shared" si="1"/>
        <v>2.402764532270924E-4</v>
      </c>
      <c r="N25" s="26">
        <f t="shared" si="4"/>
        <v>104576.00000000001</v>
      </c>
    </row>
    <row r="26" spans="3:14" x14ac:dyDescent="0.25">
      <c r="C26" s="19">
        <f t="shared" si="5"/>
        <v>21</v>
      </c>
      <c r="D26" s="30">
        <f t="shared" si="2"/>
        <v>-7.2136092055096936</v>
      </c>
      <c r="E26" s="24">
        <f t="shared" si="6"/>
        <v>104526.37918125058</v>
      </c>
      <c r="F26" s="24">
        <f t="shared" si="7"/>
        <v>2.8935944126994508</v>
      </c>
      <c r="G26" s="24">
        <f t="shared" si="8"/>
        <v>20.173653583940421</v>
      </c>
      <c r="H26" s="32">
        <f t="shared" si="9"/>
        <v>1.4446993826523293</v>
      </c>
      <c r="I26" s="24">
        <f t="shared" si="10"/>
        <v>10.07064561312607</v>
      </c>
      <c r="J26" s="32">
        <f t="shared" si="3"/>
        <v>2.8753154101579135</v>
      </c>
      <c r="K26" s="24">
        <f t="shared" si="11"/>
        <v>19.376519552360588</v>
      </c>
      <c r="L26" s="8">
        <f t="shared" si="0"/>
        <v>9.6299778277291823E-5</v>
      </c>
      <c r="M26" s="9">
        <f t="shared" si="1"/>
        <v>2.8158626420485256E-4</v>
      </c>
      <c r="N26" s="26">
        <f t="shared" si="4"/>
        <v>104576.00000000001</v>
      </c>
    </row>
    <row r="27" spans="3:14" x14ac:dyDescent="0.25">
      <c r="C27" s="19">
        <f t="shared" si="5"/>
        <v>22</v>
      </c>
      <c r="D27" s="30">
        <f t="shared" si="2"/>
        <v>-8.4211849756609052</v>
      </c>
      <c r="E27" s="24">
        <f t="shared" si="6"/>
        <v>104517.95799627493</v>
      </c>
      <c r="F27" s="24">
        <f t="shared" si="7"/>
        <v>3.3777715796757999</v>
      </c>
      <c r="G27" s="24">
        <f t="shared" si="8"/>
        <v>23.551425163616223</v>
      </c>
      <c r="H27" s="32">
        <f t="shared" si="9"/>
        <v>1.6865315249430823</v>
      </c>
      <c r="I27" s="24">
        <f t="shared" si="10"/>
        <v>11.757177138069153</v>
      </c>
      <c r="J27" s="32">
        <f t="shared" si="3"/>
        <v>3.356881871042023</v>
      </c>
      <c r="K27" s="24">
        <f t="shared" si="11"/>
        <v>22.733401423402611</v>
      </c>
      <c r="L27" s="8">
        <f t="shared" si="0"/>
        <v>1.1242710696593055E-4</v>
      </c>
      <c r="M27" s="9">
        <f t="shared" si="1"/>
        <v>3.2981351898592187E-4</v>
      </c>
      <c r="N27" s="26">
        <f t="shared" si="4"/>
        <v>104576.00000000003</v>
      </c>
    </row>
    <row r="28" spans="3:14" x14ac:dyDescent="0.25">
      <c r="C28" s="19">
        <f t="shared" si="5"/>
        <v>23</v>
      </c>
      <c r="D28" s="30">
        <f t="shared" si="2"/>
        <v>-9.8306891701718033</v>
      </c>
      <c r="E28" s="24">
        <f t="shared" si="6"/>
        <v>104508.12730710476</v>
      </c>
      <c r="F28" s="24">
        <f t="shared" si="7"/>
        <v>3.9428328792677476</v>
      </c>
      <c r="G28" s="24">
        <f t="shared" si="8"/>
        <v>27.49425804288397</v>
      </c>
      <c r="H28" s="32">
        <f t="shared" si="9"/>
        <v>1.9687972448810047</v>
      </c>
      <c r="I28" s="24">
        <f t="shared" si="10"/>
        <v>13.725974382950158</v>
      </c>
      <c r="J28" s="32">
        <f t="shared" si="3"/>
        <v>3.919059046023051</v>
      </c>
      <c r="K28" s="24">
        <f t="shared" si="11"/>
        <v>26.652460469425662</v>
      </c>
      <c r="L28" s="8">
        <f t="shared" si="0"/>
        <v>1.3125358000832082E-4</v>
      </c>
      <c r="M28" s="9">
        <f t="shared" si="1"/>
        <v>3.8611569435028893E-4</v>
      </c>
      <c r="N28" s="26">
        <f t="shared" si="4"/>
        <v>104576.00000000003</v>
      </c>
    </row>
    <row r="29" spans="3:14" x14ac:dyDescent="0.25">
      <c r="C29" s="19">
        <f t="shared" si="5"/>
        <v>24</v>
      </c>
      <c r="D29" s="30">
        <f t="shared" si="2"/>
        <v>-11.475807025819309</v>
      </c>
      <c r="E29" s="24">
        <f t="shared" si="6"/>
        <v>104496.65150007894</v>
      </c>
      <c r="F29" s="24">
        <f t="shared" si="7"/>
        <v>4.6022425150983164</v>
      </c>
      <c r="G29" s="24">
        <f t="shared" si="8"/>
        <v>32.096500557982289</v>
      </c>
      <c r="H29" s="32">
        <f t="shared" si="9"/>
        <v>2.2982397164042734</v>
      </c>
      <c r="I29" s="24">
        <f t="shared" si="10"/>
        <v>16.024214099354431</v>
      </c>
      <c r="J29" s="32">
        <f t="shared" si="3"/>
        <v>4.5753247943167192</v>
      </c>
      <c r="K29" s="24">
        <f t="shared" si="11"/>
        <v>31.227785263742383</v>
      </c>
      <c r="L29" s="8">
        <f t="shared" si="0"/>
        <v>1.5323032148250489E-4</v>
      </c>
      <c r="M29" s="9">
        <f t="shared" si="1"/>
        <v>4.5184362916058003E-4</v>
      </c>
      <c r="N29" s="26">
        <f t="shared" si="4"/>
        <v>104576.00000000001</v>
      </c>
    </row>
    <row r="30" spans="3:14" x14ac:dyDescent="0.25">
      <c r="C30" s="19">
        <f t="shared" si="5"/>
        <v>25</v>
      </c>
      <c r="D30" s="30">
        <f t="shared" si="2"/>
        <v>-13.39581373042313</v>
      </c>
      <c r="E30" s="24">
        <f t="shared" si="6"/>
        <v>104483.25568634851</v>
      </c>
      <c r="F30" s="24">
        <f t="shared" si="7"/>
        <v>5.3716885909275582</v>
      </c>
      <c r="G30" s="24">
        <f t="shared" si="8"/>
        <v>37.468189148909843</v>
      </c>
      <c r="H30" s="32">
        <f t="shared" si="9"/>
        <v>2.6827204397107618</v>
      </c>
      <c r="I30" s="24">
        <f t="shared" si="10"/>
        <v>18.706934539065195</v>
      </c>
      <c r="J30" s="32">
        <f t="shared" si="3"/>
        <v>5.3414046997848104</v>
      </c>
      <c r="K30" s="24">
        <f t="shared" si="11"/>
        <v>36.569189963527194</v>
      </c>
      <c r="L30" s="8">
        <f t="shared" si="0"/>
        <v>1.7888363046076724E-4</v>
      </c>
      <c r="M30" s="9">
        <f t="shared" si="1"/>
        <v>5.2857371196634402E-4</v>
      </c>
      <c r="N30" s="26">
        <f t="shared" si="4"/>
        <v>104576.00000000001</v>
      </c>
    </row>
    <row r="31" spans="3:14" x14ac:dyDescent="0.25">
      <c r="C31" s="19">
        <f t="shared" si="5"/>
        <v>26</v>
      </c>
      <c r="D31" s="30">
        <f t="shared" si="2"/>
        <v>-15.636491396423462</v>
      </c>
      <c r="E31" s="24">
        <f t="shared" si="6"/>
        <v>104467.61919495209</v>
      </c>
      <c r="F31" s="24">
        <f t="shared" si="7"/>
        <v>6.2694441091960016</v>
      </c>
      <c r="G31" s="24">
        <f t="shared" si="8"/>
        <v>43.737633258105845</v>
      </c>
      <c r="H31" s="32">
        <f t="shared" si="9"/>
        <v>3.1314024408723959</v>
      </c>
      <c r="I31" s="24">
        <f t="shared" si="10"/>
        <v>21.838336979937591</v>
      </c>
      <c r="J31" s="32">
        <f t="shared" si="3"/>
        <v>6.2356448463550649</v>
      </c>
      <c r="K31" s="24">
        <f t="shared" si="11"/>
        <v>42.804834809882259</v>
      </c>
      <c r="L31" s="8">
        <f t="shared" si="0"/>
        <v>2.0882742675123919E-4</v>
      </c>
      <c r="M31" s="9">
        <f t="shared" si="1"/>
        <v>6.1814538507707164E-4</v>
      </c>
      <c r="N31" s="26">
        <f t="shared" si="4"/>
        <v>104576.00000000001</v>
      </c>
    </row>
    <row r="32" spans="3:14" x14ac:dyDescent="0.25">
      <c r="C32" s="19">
        <f t="shared" si="5"/>
        <v>27</v>
      </c>
      <c r="D32" s="30">
        <f t="shared" si="2"/>
        <v>-18.25119257176928</v>
      </c>
      <c r="E32" s="24">
        <f t="shared" si="6"/>
        <v>104449.36800238032</v>
      </c>
      <c r="F32" s="24">
        <f t="shared" si="7"/>
        <v>7.3167842572428192</v>
      </c>
      <c r="G32" s="24">
        <f t="shared" si="8"/>
        <v>51.054417515348661</v>
      </c>
      <c r="H32" s="32">
        <f t="shared" si="9"/>
        <v>3.6549626545472647</v>
      </c>
      <c r="I32" s="24">
        <f t="shared" si="10"/>
        <v>25.493299634484856</v>
      </c>
      <c r="J32" s="32">
        <f t="shared" si="3"/>
        <v>7.2794456599791966</v>
      </c>
      <c r="K32" s="24">
        <f t="shared" si="11"/>
        <v>50.084280469861454</v>
      </c>
      <c r="L32" s="8">
        <f t="shared" si="0"/>
        <v>2.4377772753294118E-4</v>
      </c>
      <c r="M32" s="9">
        <f t="shared" si="1"/>
        <v>7.227048281091867E-4</v>
      </c>
      <c r="N32" s="26">
        <f t="shared" si="4"/>
        <v>104576.00000000001</v>
      </c>
    </row>
    <row r="33" spans="3:14" x14ac:dyDescent="0.25">
      <c r="C33" s="19">
        <f t="shared" si="5"/>
        <v>28</v>
      </c>
      <c r="D33" s="30">
        <f t="shared" si="2"/>
        <v>-21.302072280938052</v>
      </c>
      <c r="E33" s="24">
        <f t="shared" si="6"/>
        <v>104428.06593009937</v>
      </c>
      <c r="F33" s="24">
        <f t="shared" si="7"/>
        <v>8.5384679021008871</v>
      </c>
      <c r="G33" s="24">
        <f t="shared" si="8"/>
        <v>59.592885417449551</v>
      </c>
      <c r="H33" s="32">
        <f t="shared" si="9"/>
        <v>4.2658378340088809</v>
      </c>
      <c r="I33" s="24">
        <f t="shared" si="10"/>
        <v>29.759137468493737</v>
      </c>
      <c r="J33" s="32">
        <f t="shared" si="3"/>
        <v>8.4977665448282842</v>
      </c>
      <c r="K33" s="24">
        <f t="shared" si="11"/>
        <v>58.582047014689735</v>
      </c>
      <c r="L33" s="8">
        <f t="shared" si="0"/>
        <v>2.8456947548666749E-4</v>
      </c>
      <c r="M33" s="9">
        <f t="shared" si="1"/>
        <v>8.4475581857389333E-4</v>
      </c>
      <c r="N33" s="26">
        <f t="shared" si="4"/>
        <v>104576.00000000001</v>
      </c>
    </row>
    <row r="34" spans="3:14" x14ac:dyDescent="0.25">
      <c r="C34" s="19">
        <f t="shared" si="5"/>
        <v>29</v>
      </c>
      <c r="D34" s="30">
        <f t="shared" si="2"/>
        <v>-24.861513356662037</v>
      </c>
      <c r="E34" s="24">
        <f t="shared" si="6"/>
        <v>104403.20441674271</v>
      </c>
      <c r="F34" s="24">
        <f t="shared" si="7"/>
        <v>9.9632920022996494</v>
      </c>
      <c r="G34" s="24">
        <f t="shared" si="8"/>
        <v>69.556177419749204</v>
      </c>
      <c r="H34" s="32">
        <f t="shared" si="9"/>
        <v>4.9785088648644766</v>
      </c>
      <c r="I34" s="24">
        <f t="shared" si="10"/>
        <v>34.737646333358214</v>
      </c>
      <c r="J34" s="32">
        <f t="shared" si="3"/>
        <v>9.9197124894979112</v>
      </c>
      <c r="K34" s="24">
        <f t="shared" si="11"/>
        <v>68.501759504187646</v>
      </c>
      <c r="L34" s="8">
        <f t="shared" si="0"/>
        <v>3.321760856540527E-4</v>
      </c>
      <c r="M34" s="9">
        <f t="shared" si="1"/>
        <v>9.8721892057016783E-4</v>
      </c>
      <c r="N34" s="26">
        <f t="shared" si="4"/>
        <v>104576.00000000001</v>
      </c>
    </row>
    <row r="35" spans="3:14" x14ac:dyDescent="0.25">
      <c r="C35" s="19">
        <f t="shared" si="5"/>
        <v>30</v>
      </c>
      <c r="D35" s="30">
        <f t="shared" si="2"/>
        <v>-29.013772728784883</v>
      </c>
      <c r="E35" s="24">
        <f t="shared" si="6"/>
        <v>104374.19064401393</v>
      </c>
      <c r="F35" s="24">
        <f t="shared" si="7"/>
        <v>11.624728373847582</v>
      </c>
      <c r="G35" s="24">
        <f t="shared" si="8"/>
        <v>81.180905793596793</v>
      </c>
      <c r="H35" s="32">
        <f t="shared" si="9"/>
        <v>5.8098289104845637</v>
      </c>
      <c r="I35" s="24">
        <f t="shared" si="10"/>
        <v>40.547475243842776</v>
      </c>
      <c r="J35" s="32">
        <f t="shared" si="3"/>
        <v>11.579215444452737</v>
      </c>
      <c r="K35" s="24">
        <f t="shared" si="11"/>
        <v>80.080974948640389</v>
      </c>
      <c r="L35" s="8">
        <f t="shared" si="0"/>
        <v>3.8773213016220524E-4</v>
      </c>
      <c r="M35" s="9">
        <f t="shared" si="1"/>
        <v>1.1535003269630046E-3</v>
      </c>
      <c r="N35" s="26">
        <f t="shared" si="4"/>
        <v>104576</v>
      </c>
    </row>
    <row r="36" spans="3:14" x14ac:dyDescent="0.25">
      <c r="C36" s="19">
        <f t="shared" si="5"/>
        <v>31</v>
      </c>
      <c r="D36" s="30">
        <f t="shared" si="2"/>
        <v>-33.856879289874243</v>
      </c>
      <c r="E36" s="24">
        <f t="shared" si="6"/>
        <v>104340.33376472406</v>
      </c>
      <c r="F36" s="24">
        <f t="shared" si="7"/>
        <v>13.561652841475045</v>
      </c>
      <c r="G36" s="24">
        <f t="shared" si="8"/>
        <v>94.742558635071845</v>
      </c>
      <c r="H36" s="32">
        <f t="shared" si="9"/>
        <v>6.7794013671182736</v>
      </c>
      <c r="I36" s="24">
        <f t="shared" si="10"/>
        <v>47.326876610961051</v>
      </c>
      <c r="J36" s="32">
        <f t="shared" si="3"/>
        <v>13.515825081280925</v>
      </c>
      <c r="K36" s="24">
        <f t="shared" si="11"/>
        <v>93.596800029921312</v>
      </c>
      <c r="L36" s="8">
        <f t="shared" si="0"/>
        <v>4.5255963711521811E-4</v>
      </c>
      <c r="M36" s="9">
        <f t="shared" si="1"/>
        <v>1.3475718773034192E-3</v>
      </c>
      <c r="N36" s="26">
        <f t="shared" si="4"/>
        <v>104576</v>
      </c>
    </row>
    <row r="37" spans="3:14" x14ac:dyDescent="0.25">
      <c r="C37" s="19">
        <f t="shared" si="5"/>
        <v>32</v>
      </c>
      <c r="D37" s="30">
        <f t="shared" si="2"/>
        <v>-39.504816813036712</v>
      </c>
      <c r="E37" s="24">
        <f t="shared" si="6"/>
        <v>104300.82894791102</v>
      </c>
      <c r="F37" s="24">
        <f t="shared" si="7"/>
        <v>15.81917715426875</v>
      </c>
      <c r="G37" s="24">
        <f t="shared" si="8"/>
        <v>110.56173578934059</v>
      </c>
      <c r="H37" s="32">
        <f t="shared" si="9"/>
        <v>7.9100141217809448</v>
      </c>
      <c r="I37" s="24">
        <f t="shared" si="10"/>
        <v>55.236890732741998</v>
      </c>
      <c r="J37" s="32">
        <f t="shared" si="3"/>
        <v>15.775625536987016</v>
      </c>
      <c r="K37" s="24">
        <f t="shared" si="11"/>
        <v>109.37242556690833</v>
      </c>
      <c r="L37" s="8">
        <f t="shared" si="0"/>
        <v>5.2819854204350905E-4</v>
      </c>
      <c r="M37" s="9">
        <f t="shared" si="1"/>
        <v>1.5740639946034496E-3</v>
      </c>
      <c r="N37" s="26">
        <f t="shared" si="4"/>
        <v>104576.00000000001</v>
      </c>
    </row>
    <row r="38" spans="3:14" x14ac:dyDescent="0.25">
      <c r="C38" s="19">
        <f t="shared" si="5"/>
        <v>33</v>
      </c>
      <c r="D38" s="30">
        <f t="shared" si="2"/>
        <v>-46.090027935441398</v>
      </c>
      <c r="E38" s="24">
        <f t="shared" si="6"/>
        <v>104254.73891997559</v>
      </c>
      <c r="F38" s="24">
        <f t="shared" si="7"/>
        <v>18.449593988106251</v>
      </c>
      <c r="G38" s="24">
        <f t="shared" si="8"/>
        <v>129.01132977744683</v>
      </c>
      <c r="H38" s="32">
        <f t="shared" si="9"/>
        <v>9.228137036421149</v>
      </c>
      <c r="I38" s="24">
        <f t="shared" si="10"/>
        <v>64.465027769163143</v>
      </c>
      <c r="J38" s="32">
        <f t="shared" si="3"/>
        <v>18.412296910913998</v>
      </c>
      <c r="K38" s="24">
        <f t="shared" si="11"/>
        <v>127.78472247782233</v>
      </c>
      <c r="L38" s="8">
        <f t="shared" ref="L38:L69" si="12">I38/$C$4</f>
        <v>6.1644189650745054E-4</v>
      </c>
      <c r="M38" s="9">
        <f t="shared" ref="M38:M69" si="13">(K38+I38)/$C$4</f>
        <v>1.8383735297485605E-3</v>
      </c>
      <c r="N38" s="26">
        <f t="shared" si="4"/>
        <v>104576.00000000003</v>
      </c>
    </row>
    <row r="39" spans="3:14" x14ac:dyDescent="0.25">
      <c r="C39" s="19">
        <f t="shared" si="5"/>
        <v>34</v>
      </c>
      <c r="D39" s="30">
        <f t="shared" ref="D39:D70" si="14">-$D$4*E38*I38</f>
        <v>-53.766277116344632</v>
      </c>
      <c r="E39" s="24">
        <f t="shared" si="6"/>
        <v>104200.97264285924</v>
      </c>
      <c r="F39" s="24">
        <f t="shared" si="7"/>
        <v>21.513444671982924</v>
      </c>
      <c r="G39" s="24">
        <f t="shared" si="8"/>
        <v>150.52477444942974</v>
      </c>
      <c r="H39" s="32">
        <f t="shared" si="9"/>
        <v>10.764489854640662</v>
      </c>
      <c r="I39" s="24">
        <f t="shared" si="10"/>
        <v>75.229517623803801</v>
      </c>
      <c r="J39" s="32">
        <f t="shared" ref="J39:J70" si="15">$G$4*I38</f>
        <v>21.488342589721046</v>
      </c>
      <c r="K39" s="24">
        <f t="shared" si="11"/>
        <v>149.27306506754337</v>
      </c>
      <c r="L39" s="8">
        <f t="shared" si="12"/>
        <v>7.1937650726556568E-4</v>
      </c>
      <c r="M39" s="9">
        <f t="shared" si="13"/>
        <v>2.1467887726758263E-3</v>
      </c>
      <c r="N39" s="26">
        <f t="shared" si="4"/>
        <v>104576</v>
      </c>
    </row>
    <row r="40" spans="3:14" x14ac:dyDescent="0.25">
      <c r="C40" s="19">
        <f t="shared" si="5"/>
        <v>35</v>
      </c>
      <c r="D40" s="30">
        <f t="shared" si="14"/>
        <v>-62.711911262827819</v>
      </c>
      <c r="E40" s="24">
        <f t="shared" si="6"/>
        <v>104138.26073159641</v>
      </c>
      <c r="F40" s="24">
        <f t="shared" si="7"/>
        <v>25.080717650470383</v>
      </c>
      <c r="G40" s="24">
        <f t="shared" si="8"/>
        <v>175.60549209990012</v>
      </c>
      <c r="H40" s="32">
        <f t="shared" si="9"/>
        <v>12.554687737756169</v>
      </c>
      <c r="I40" s="24">
        <f t="shared" si="10"/>
        <v>87.78420536155997</v>
      </c>
      <c r="J40" s="32">
        <f t="shared" si="15"/>
        <v>25.076505874601267</v>
      </c>
      <c r="K40" s="24">
        <f t="shared" si="11"/>
        <v>174.34957094214462</v>
      </c>
      <c r="L40" s="8">
        <f t="shared" si="12"/>
        <v>8.3942974833193054E-4</v>
      </c>
      <c r="M40" s="9">
        <f t="shared" si="13"/>
        <v>2.506634182830713E-3</v>
      </c>
      <c r="N40" s="26">
        <f t="shared" si="4"/>
        <v>104576.00000000001</v>
      </c>
    </row>
    <row r="41" spans="3:14" x14ac:dyDescent="0.25">
      <c r="C41" s="19">
        <f t="shared" si="5"/>
        <v>36</v>
      </c>
      <c r="D41" s="30">
        <f t="shared" si="14"/>
        <v>-73.133555728465083</v>
      </c>
      <c r="E41" s="24">
        <f t="shared" si="6"/>
        <v>104065.12717586795</v>
      </c>
      <c r="F41" s="24">
        <f t="shared" si="7"/>
        <v>29.232182703490054</v>
      </c>
      <c r="G41" s="24">
        <f t="shared" si="8"/>
        <v>204.83767480339017</v>
      </c>
      <c r="H41" s="32">
        <f t="shared" si="9"/>
        <v>14.639971237788373</v>
      </c>
      <c r="I41" s="24">
        <f t="shared" si="10"/>
        <v>102.42417659934834</v>
      </c>
      <c r="J41" s="32">
        <f t="shared" si="15"/>
        <v>29.261401787186657</v>
      </c>
      <c r="K41" s="24">
        <f t="shared" si="11"/>
        <v>203.61097272933128</v>
      </c>
      <c r="L41" s="8">
        <f t="shared" si="12"/>
        <v>9.794233533444417E-4</v>
      </c>
      <c r="M41" s="9">
        <f t="shared" si="13"/>
        <v>2.926437703953867E-3</v>
      </c>
      <c r="N41" s="26">
        <f t="shared" si="4"/>
        <v>104576.00000000003</v>
      </c>
    </row>
    <row r="42" spans="3:14" x14ac:dyDescent="0.25">
      <c r="C42" s="19">
        <f t="shared" si="5"/>
        <v>37</v>
      </c>
      <c r="D42" s="30">
        <f t="shared" si="14"/>
        <v>-85.270279709557954</v>
      </c>
      <c r="E42" s="24">
        <f t="shared" si="6"/>
        <v>103979.8568961584</v>
      </c>
      <c r="F42" s="24">
        <f t="shared" si="7"/>
        <v>34.060861008710411</v>
      </c>
      <c r="G42" s="24">
        <f t="shared" si="8"/>
        <v>238.89853581210059</v>
      </c>
      <c r="H42" s="32">
        <f t="shared" si="9"/>
        <v>17.068026501064764</v>
      </c>
      <c r="I42" s="24">
        <f t="shared" si="10"/>
        <v>119.49220310041311</v>
      </c>
      <c r="J42" s="32">
        <f t="shared" si="15"/>
        <v>34.141392199782779</v>
      </c>
      <c r="K42" s="24">
        <f t="shared" si="11"/>
        <v>237.75236492911407</v>
      </c>
      <c r="L42" s="8">
        <f t="shared" si="12"/>
        <v>1.1426350510672918E-3</v>
      </c>
      <c r="M42" s="9">
        <f t="shared" si="13"/>
        <v>3.416123852791531E-3</v>
      </c>
      <c r="N42" s="26">
        <f t="shared" si="4"/>
        <v>104576.00000000001</v>
      </c>
    </row>
    <row r="43" spans="3:14" x14ac:dyDescent="0.25">
      <c r="C43" s="19">
        <f t="shared" si="5"/>
        <v>38</v>
      </c>
      <c r="D43" s="30">
        <f t="shared" si="14"/>
        <v>-99.3982574287012</v>
      </c>
      <c r="E43" s="24">
        <f t="shared" si="6"/>
        <v>103880.45863872969</v>
      </c>
      <c r="F43" s="24">
        <f t="shared" si="7"/>
        <v>39.673623475676052</v>
      </c>
      <c r="G43" s="24">
        <f t="shared" si="8"/>
        <v>278.57215928777663</v>
      </c>
      <c r="H43" s="32">
        <f t="shared" si="9"/>
        <v>19.893899586220783</v>
      </c>
      <c r="I43" s="24">
        <f t="shared" si="10"/>
        <v>139.38610268663388</v>
      </c>
      <c r="J43" s="32">
        <f t="shared" si="15"/>
        <v>39.830734366804364</v>
      </c>
      <c r="K43" s="24">
        <f t="shared" si="11"/>
        <v>277.58309929591843</v>
      </c>
      <c r="L43" s="8">
        <f t="shared" si="12"/>
        <v>1.3328689439893846E-3</v>
      </c>
      <c r="M43" s="9">
        <f t="shared" si="13"/>
        <v>3.9872360960693876E-3</v>
      </c>
      <c r="N43" s="26">
        <f t="shared" si="4"/>
        <v>104576.00000000003</v>
      </c>
    </row>
    <row r="44" spans="3:14" x14ac:dyDescent="0.25">
      <c r="C44" s="19">
        <f t="shared" si="5"/>
        <v>39</v>
      </c>
      <c r="D44" s="30">
        <f t="shared" si="14"/>
        <v>-115.8359381996208</v>
      </c>
      <c r="E44" s="24">
        <f t="shared" si="6"/>
        <v>103764.62270053006</v>
      </c>
      <c r="F44" s="24">
        <f t="shared" si="7"/>
        <v>46.192898377676642</v>
      </c>
      <c r="G44" s="24">
        <f t="shared" si="8"/>
        <v>324.76505766545324</v>
      </c>
      <c r="H44" s="32">
        <f t="shared" si="9"/>
        <v>23.181005593066203</v>
      </c>
      <c r="I44" s="24">
        <f t="shared" si="10"/>
        <v>162.56710827970008</v>
      </c>
      <c r="J44" s="32">
        <f t="shared" si="15"/>
        <v>46.462034228877954</v>
      </c>
      <c r="K44" s="24">
        <f t="shared" si="11"/>
        <v>324.04513352479637</v>
      </c>
      <c r="L44" s="8">
        <f t="shared" si="12"/>
        <v>1.5545355366403388E-3</v>
      </c>
      <c r="M44" s="9">
        <f t="shared" si="13"/>
        <v>4.6531923367168033E-3</v>
      </c>
      <c r="N44" s="26">
        <f t="shared" si="4"/>
        <v>104576.00000000001</v>
      </c>
    </row>
    <row r="45" spans="3:14" x14ac:dyDescent="0.25">
      <c r="C45" s="19">
        <f t="shared" si="5"/>
        <v>40</v>
      </c>
      <c r="D45" s="30">
        <f t="shared" si="14"/>
        <v>-134.94971723327436</v>
      </c>
      <c r="E45" s="24">
        <f t="shared" si="6"/>
        <v>103629.67298329678</v>
      </c>
      <c r="F45" s="24">
        <f t="shared" si="7"/>
        <v>53.758452816911046</v>
      </c>
      <c r="G45" s="24">
        <f t="shared" si="8"/>
        <v>378.52351048236426</v>
      </c>
      <c r="H45" s="32">
        <f t="shared" si="9"/>
        <v>27.002228323129955</v>
      </c>
      <c r="I45" s="24">
        <f t="shared" si="10"/>
        <v>189.56933660283005</v>
      </c>
      <c r="J45" s="32">
        <f t="shared" si="15"/>
        <v>54.189036093233355</v>
      </c>
      <c r="K45" s="24">
        <f t="shared" si="11"/>
        <v>378.23416961802974</v>
      </c>
      <c r="L45" s="8">
        <f t="shared" si="12"/>
        <v>1.8127422793263277E-3</v>
      </c>
      <c r="M45" s="9">
        <f t="shared" si="13"/>
        <v>5.4295775916162392E-3</v>
      </c>
      <c r="N45" s="26">
        <f t="shared" si="4"/>
        <v>104576</v>
      </c>
    </row>
    <row r="46" spans="3:14" x14ac:dyDescent="0.25">
      <c r="C46" s="19">
        <f t="shared" si="5"/>
        <v>41</v>
      </c>
      <c r="D46" s="30">
        <f t="shared" si="14"/>
        <v>-157.16006687849432</v>
      </c>
      <c r="E46" s="24">
        <f t="shared" si="6"/>
        <v>103472.51291641829</v>
      </c>
      <c r="F46" s="24">
        <f t="shared" si="7"/>
        <v>62.529189257903255</v>
      </c>
      <c r="G46" s="24">
        <f t="shared" si="8"/>
        <v>441.05269974026749</v>
      </c>
      <c r="H46" s="32">
        <f t="shared" si="9"/>
        <v>31.441098752981048</v>
      </c>
      <c r="I46" s="24">
        <f t="shared" si="10"/>
        <v>221.0104353558111</v>
      </c>
      <c r="J46" s="32">
        <f t="shared" si="15"/>
        <v>63.189778867610016</v>
      </c>
      <c r="K46" s="24">
        <f t="shared" si="11"/>
        <v>441.42394848563976</v>
      </c>
      <c r="L46" s="8">
        <f t="shared" si="12"/>
        <v>2.113395380926896E-3</v>
      </c>
      <c r="M46" s="9">
        <f t="shared" si="13"/>
        <v>6.3344781196589166E-3</v>
      </c>
      <c r="N46" s="26">
        <f t="shared" si="4"/>
        <v>104576</v>
      </c>
    </row>
    <row r="47" spans="3:14" x14ac:dyDescent="0.25">
      <c r="C47" s="19">
        <f t="shared" si="5"/>
        <v>42</v>
      </c>
      <c r="D47" s="30">
        <f t="shared" si="14"/>
        <v>-182.94804101613911</v>
      </c>
      <c r="E47" s="24">
        <f t="shared" si="6"/>
        <v>103289.56487540215</v>
      </c>
      <c r="F47" s="24">
        <f t="shared" si="7"/>
        <v>72.684866081072244</v>
      </c>
      <c r="G47" s="24">
        <f t="shared" si="8"/>
        <v>513.73756582133979</v>
      </c>
      <c r="H47" s="32">
        <f t="shared" si="9"/>
        <v>36.593029816463172</v>
      </c>
      <c r="I47" s="24">
        <f t="shared" si="10"/>
        <v>257.60346517227424</v>
      </c>
      <c r="J47" s="32">
        <f t="shared" si="15"/>
        <v>73.670145118603699</v>
      </c>
      <c r="K47" s="24">
        <f t="shared" si="11"/>
        <v>515.09409360424343</v>
      </c>
      <c r="L47" s="8">
        <f t="shared" si="12"/>
        <v>2.4633134292024387E-3</v>
      </c>
      <c r="M47" s="9">
        <f t="shared" si="13"/>
        <v>7.3888612949100912E-3</v>
      </c>
      <c r="N47" s="26">
        <f t="shared" si="4"/>
        <v>104576.00000000001</v>
      </c>
    </row>
    <row r="48" spans="3:14" x14ac:dyDescent="0.25">
      <c r="C48" s="19">
        <f t="shared" si="5"/>
        <v>43</v>
      </c>
      <c r="D48" s="30">
        <f t="shared" si="14"/>
        <v>-212.86199862432017</v>
      </c>
      <c r="E48" s="24">
        <f t="shared" si="6"/>
        <v>103076.70287677784</v>
      </c>
      <c r="F48" s="24">
        <f t="shared" si="7"/>
        <v>84.427607168985219</v>
      </c>
      <c r="G48" s="24">
        <f t="shared" si="8"/>
        <v>598.165172990325</v>
      </c>
      <c r="H48" s="32">
        <f t="shared" si="9"/>
        <v>42.566569731243533</v>
      </c>
      <c r="I48" s="24">
        <f t="shared" si="10"/>
        <v>300.17003490351777</v>
      </c>
      <c r="J48" s="32">
        <f t="shared" si="15"/>
        <v>85.867821724091414</v>
      </c>
      <c r="K48" s="24">
        <f t="shared" si="11"/>
        <v>600.96191532833484</v>
      </c>
      <c r="L48" s="8">
        <f t="shared" si="12"/>
        <v>2.8703529959409214E-3</v>
      </c>
      <c r="M48" s="9">
        <f t="shared" si="13"/>
        <v>8.6170053380493876E-3</v>
      </c>
      <c r="N48" s="26">
        <f t="shared" si="4"/>
        <v>104576.00000000003</v>
      </c>
    </row>
    <row r="49" spans="3:14" x14ac:dyDescent="0.25">
      <c r="C49" s="19">
        <f t="shared" si="5"/>
        <v>44</v>
      </c>
      <c r="D49" s="30">
        <f t="shared" si="14"/>
        <v>-247.52430000209549</v>
      </c>
      <c r="E49" s="24">
        <f t="shared" si="6"/>
        <v>102829.17857677574</v>
      </c>
      <c r="F49" s="24">
        <f t="shared" si="7"/>
        <v>97.983006754514236</v>
      </c>
      <c r="G49" s="24">
        <f t="shared" si="8"/>
        <v>696.14817974483924</v>
      </c>
      <c r="H49" s="32">
        <f t="shared" si="9"/>
        <v>49.484614946408669</v>
      </c>
      <c r="I49" s="24">
        <f t="shared" si="10"/>
        <v>349.65464984992644</v>
      </c>
      <c r="J49" s="32">
        <f t="shared" si="15"/>
        <v>100.05667830117258</v>
      </c>
      <c r="K49" s="24">
        <f t="shared" si="11"/>
        <v>701.01859362950745</v>
      </c>
      <c r="L49" s="8">
        <f t="shared" si="12"/>
        <v>3.3435458408231952E-3</v>
      </c>
      <c r="M49" s="9">
        <f t="shared" si="13"/>
        <v>1.0046982514911968E-2</v>
      </c>
      <c r="N49" s="26">
        <f t="shared" si="4"/>
        <v>104576</v>
      </c>
    </row>
    <row r="50" spans="3:14" x14ac:dyDescent="0.25">
      <c r="C50" s="19">
        <f t="shared" si="5"/>
        <v>45</v>
      </c>
      <c r="D50" s="30">
        <f t="shared" si="14"/>
        <v>-287.63760343694463</v>
      </c>
      <c r="E50" s="24">
        <f t="shared" si="6"/>
        <v>102541.54097333879</v>
      </c>
      <c r="F50" s="24">
        <f t="shared" si="7"/>
        <v>113.60055850073482</v>
      </c>
      <c r="G50" s="24">
        <f t="shared" si="8"/>
        <v>809.74873824557403</v>
      </c>
      <c r="H50" s="32">
        <f t="shared" si="9"/>
        <v>57.485494986234329</v>
      </c>
      <c r="I50" s="24">
        <f t="shared" si="10"/>
        <v>407.14014483616074</v>
      </c>
      <c r="J50" s="32">
        <f t="shared" si="15"/>
        <v>116.55154994997548</v>
      </c>
      <c r="K50" s="24">
        <f t="shared" si="11"/>
        <v>817.57014357948287</v>
      </c>
      <c r="L50" s="8">
        <f t="shared" si="12"/>
        <v>3.8932464890238747E-3</v>
      </c>
      <c r="M50" s="9">
        <f t="shared" si="13"/>
        <v>1.1711198443387045E-2</v>
      </c>
      <c r="N50" s="26">
        <f t="shared" si="4"/>
        <v>104576</v>
      </c>
    </row>
    <row r="51" spans="3:14" x14ac:dyDescent="0.25">
      <c r="C51" s="19">
        <f t="shared" si="5"/>
        <v>46</v>
      </c>
      <c r="D51" s="30">
        <f t="shared" si="14"/>
        <v>-333.99022274886613</v>
      </c>
      <c r="E51" s="24">
        <f t="shared" si="6"/>
        <v>102207.55075058993</v>
      </c>
      <c r="F51" s="24">
        <f t="shared" si="7"/>
        <v>131.55303818747262</v>
      </c>
      <c r="G51" s="24">
        <f t="shared" si="8"/>
        <v>941.3017764330466</v>
      </c>
      <c r="H51" s="32">
        <f t="shared" si="9"/>
        <v>66.723802949339927</v>
      </c>
      <c r="I51" s="24">
        <f t="shared" si="10"/>
        <v>473.86394778550067</v>
      </c>
      <c r="J51" s="32">
        <f t="shared" si="15"/>
        <v>135.71338161205358</v>
      </c>
      <c r="K51" s="24">
        <f t="shared" si="11"/>
        <v>953.28352519153646</v>
      </c>
      <c r="L51" s="8">
        <f t="shared" si="12"/>
        <v>4.5312877503968473E-3</v>
      </c>
      <c r="M51" s="9">
        <f t="shared" si="13"/>
        <v>1.3646988534434641E-2</v>
      </c>
      <c r="N51" s="26">
        <f t="shared" si="4"/>
        <v>104576.00000000001</v>
      </c>
    </row>
    <row r="52" spans="3:14" x14ac:dyDescent="0.25">
      <c r="C52" s="19">
        <f t="shared" si="5"/>
        <v>47</v>
      </c>
      <c r="D52" s="30">
        <f t="shared" si="14"/>
        <v>-387.45978793729165</v>
      </c>
      <c r="E52" s="24">
        <f t="shared" si="6"/>
        <v>101820.09096265264</v>
      </c>
      <c r="F52" s="24">
        <f t="shared" si="7"/>
        <v>152.13434382903</v>
      </c>
      <c r="G52" s="24">
        <f t="shared" si="8"/>
        <v>1093.4361202620767</v>
      </c>
      <c r="H52" s="32">
        <f t="shared" si="9"/>
        <v>77.370794846428112</v>
      </c>
      <c r="I52" s="24">
        <f t="shared" si="10"/>
        <v>551.23474263192884</v>
      </c>
      <c r="J52" s="32">
        <f t="shared" si="15"/>
        <v>157.95464926183354</v>
      </c>
      <c r="K52" s="24">
        <f t="shared" si="11"/>
        <v>1111.23817445337</v>
      </c>
      <c r="L52" s="8">
        <f t="shared" si="12"/>
        <v>5.271140057297361E-3</v>
      </c>
      <c r="M52" s="9">
        <f t="shared" si="13"/>
        <v>1.5897270091467439E-2</v>
      </c>
      <c r="N52" s="26">
        <f t="shared" si="4"/>
        <v>104576.00000000001</v>
      </c>
    </row>
    <row r="53" spans="3:14" x14ac:dyDescent="0.25">
      <c r="C53" s="19">
        <f t="shared" si="5"/>
        <v>48</v>
      </c>
      <c r="D53" s="30">
        <f t="shared" si="14"/>
        <v>-449.01417309245932</v>
      </c>
      <c r="E53" s="24">
        <f t="shared" si="6"/>
        <v>101371.07678956017</v>
      </c>
      <c r="F53" s="24">
        <f t="shared" si="7"/>
        <v>175.65514302694015</v>
      </c>
      <c r="G53" s="24">
        <f t="shared" si="8"/>
        <v>1269.0912632890168</v>
      </c>
      <c r="H53" s="32">
        <f t="shared" si="9"/>
        <v>89.614115854876218</v>
      </c>
      <c r="I53" s="24">
        <f t="shared" si="10"/>
        <v>640.84885848680506</v>
      </c>
      <c r="J53" s="32">
        <f t="shared" si="15"/>
        <v>183.74491421064295</v>
      </c>
      <c r="K53" s="24">
        <f t="shared" si="11"/>
        <v>1294.9830886640129</v>
      </c>
      <c r="L53" s="8">
        <f t="shared" si="12"/>
        <v>6.1280681847345952E-3</v>
      </c>
      <c r="M53" s="9">
        <f t="shared" si="13"/>
        <v>1.851124490467046E-2</v>
      </c>
      <c r="N53" s="26">
        <f t="shared" si="4"/>
        <v>104576</v>
      </c>
    </row>
    <row r="54" spans="3:14" x14ac:dyDescent="0.25">
      <c r="C54" s="19">
        <f t="shared" si="5"/>
        <v>49</v>
      </c>
      <c r="D54" s="30">
        <f t="shared" si="14"/>
        <v>-519.7083107533432</v>
      </c>
      <c r="E54" s="24">
        <f t="shared" si="6"/>
        <v>100851.36847880683</v>
      </c>
      <c r="F54" s="24">
        <f t="shared" si="7"/>
        <v>202.43549493108901</v>
      </c>
      <c r="G54" s="24">
        <f t="shared" si="8"/>
        <v>1471.5267582201059</v>
      </c>
      <c r="H54" s="32">
        <f t="shared" si="9"/>
        <v>103.65652965998584</v>
      </c>
      <c r="I54" s="24">
        <f t="shared" si="10"/>
        <v>744.50538814679089</v>
      </c>
      <c r="J54" s="32">
        <f t="shared" si="15"/>
        <v>213.61628616226835</v>
      </c>
      <c r="K54" s="24">
        <f t="shared" si="11"/>
        <v>1508.5993748262813</v>
      </c>
      <c r="L54" s="8">
        <f t="shared" si="12"/>
        <v>7.119275819947128E-3</v>
      </c>
      <c r="M54" s="9">
        <f t="shared" si="13"/>
        <v>2.1545141934794523E-2</v>
      </c>
      <c r="N54" s="26">
        <f t="shared" si="4"/>
        <v>104576.00000000001</v>
      </c>
    </row>
    <row r="55" spans="3:14" x14ac:dyDescent="0.25">
      <c r="C55" s="19">
        <f t="shared" si="5"/>
        <v>50</v>
      </c>
      <c r="D55" s="30">
        <f t="shared" si="14"/>
        <v>-600.67509787559288</v>
      </c>
      <c r="E55" s="24">
        <f t="shared" si="6"/>
        <v>100250.69338093125</v>
      </c>
      <c r="F55" s="24">
        <f t="shared" si="7"/>
        <v>232.79340832056641</v>
      </c>
      <c r="G55" s="24">
        <f t="shared" si="8"/>
        <v>1704.3201665406723</v>
      </c>
      <c r="H55" s="32">
        <f t="shared" si="9"/>
        <v>119.71322683942952</v>
      </c>
      <c r="I55" s="24">
        <f t="shared" si="10"/>
        <v>864.21861498622047</v>
      </c>
      <c r="J55" s="32">
        <f t="shared" si="15"/>
        <v>248.16846271559695</v>
      </c>
      <c r="K55" s="24">
        <f t="shared" si="11"/>
        <v>1756.7678375418782</v>
      </c>
      <c r="L55" s="8">
        <f t="shared" si="12"/>
        <v>8.2640243936105851E-3</v>
      </c>
      <c r="M55" s="9">
        <f t="shared" si="13"/>
        <v>2.5062982448440355E-2</v>
      </c>
      <c r="N55" s="26">
        <f t="shared" si="4"/>
        <v>104576.00000000001</v>
      </c>
    </row>
    <row r="56" spans="3:14" x14ac:dyDescent="0.25">
      <c r="C56" s="19">
        <f t="shared" si="5"/>
        <v>51</v>
      </c>
      <c r="D56" s="30">
        <f t="shared" si="14"/>
        <v>-693.10812308061327</v>
      </c>
      <c r="E56" s="24">
        <f t="shared" si="6"/>
        <v>99557.585257850631</v>
      </c>
      <c r="F56" s="24">
        <f t="shared" si="7"/>
        <v>267.0280814454452</v>
      </c>
      <c r="G56" s="24">
        <f t="shared" si="8"/>
        <v>1971.3482479861175</v>
      </c>
      <c r="H56" s="32">
        <f t="shared" si="9"/>
        <v>138.00716997309462</v>
      </c>
      <c r="I56" s="24">
        <f t="shared" si="10"/>
        <v>1002.2257849593151</v>
      </c>
      <c r="J56" s="32">
        <f t="shared" si="15"/>
        <v>288.07287166207345</v>
      </c>
      <c r="K56" s="24">
        <f t="shared" si="11"/>
        <v>2044.8407092039515</v>
      </c>
      <c r="L56" s="8">
        <f t="shared" si="12"/>
        <v>9.5837073990142577E-3</v>
      </c>
      <c r="M56" s="9">
        <f t="shared" si="13"/>
        <v>2.9137340251714224E-2</v>
      </c>
      <c r="N56" s="26">
        <f t="shared" si="4"/>
        <v>104576.00000000001</v>
      </c>
    </row>
    <row r="57" spans="3:14" x14ac:dyDescent="0.25">
      <c r="C57" s="19">
        <f t="shared" si="5"/>
        <v>52</v>
      </c>
      <c r="D57" s="30">
        <f t="shared" si="14"/>
        <v>-798.23343226962618</v>
      </c>
      <c r="E57" s="24">
        <f t="shared" si="6"/>
        <v>98759.351825581005</v>
      </c>
      <c r="F57" s="24">
        <f t="shared" si="7"/>
        <v>305.39637027309681</v>
      </c>
      <c r="G57" s="24">
        <f t="shared" si="8"/>
        <v>2276.7446182592143</v>
      </c>
      <c r="H57" s="32">
        <f t="shared" si="9"/>
        <v>158.76180034342434</v>
      </c>
      <c r="I57" s="24">
        <f t="shared" si="10"/>
        <v>1160.9875853027395</v>
      </c>
      <c r="J57" s="32">
        <f t="shared" si="15"/>
        <v>334.07526165310503</v>
      </c>
      <c r="K57" s="24">
        <f t="shared" si="11"/>
        <v>2378.9159708570564</v>
      </c>
      <c r="L57" s="8">
        <f t="shared" si="12"/>
        <v>1.110185496961769E-2</v>
      </c>
      <c r="M57" s="9">
        <f t="shared" si="13"/>
        <v>3.3850056955322401E-2</v>
      </c>
      <c r="N57" s="26">
        <f t="shared" si="4"/>
        <v>104576</v>
      </c>
    </row>
    <row r="58" spans="3:14" x14ac:dyDescent="0.25">
      <c r="C58" s="19">
        <f t="shared" si="5"/>
        <v>53</v>
      </c>
      <c r="D58" s="30">
        <f t="shared" si="14"/>
        <v>-917.26705121635985</v>
      </c>
      <c r="E58" s="24">
        <f t="shared" si="6"/>
        <v>97842.084774364645</v>
      </c>
      <c r="F58" s="24">
        <f t="shared" si="7"/>
        <v>348.08089665155626</v>
      </c>
      <c r="G58" s="24">
        <f t="shared" si="8"/>
        <v>2624.8255149107708</v>
      </c>
      <c r="H58" s="32">
        <f t="shared" si="9"/>
        <v>182.19029279722378</v>
      </c>
      <c r="I58" s="24">
        <f t="shared" si="10"/>
        <v>1343.1778780999632</v>
      </c>
      <c r="J58" s="32">
        <f t="shared" si="15"/>
        <v>386.99586176757981</v>
      </c>
      <c r="K58" s="24">
        <f t="shared" si="11"/>
        <v>2765.9118326246362</v>
      </c>
      <c r="L58" s="8">
        <f t="shared" si="12"/>
        <v>1.2844035707045242E-2</v>
      </c>
      <c r="M58" s="9">
        <f t="shared" si="13"/>
        <v>3.9292856015955849E-2</v>
      </c>
      <c r="N58" s="26">
        <f t="shared" si="4"/>
        <v>104576.00000000001</v>
      </c>
    </row>
    <row r="59" spans="3:14" x14ac:dyDescent="0.25">
      <c r="C59" s="19">
        <f t="shared" si="5"/>
        <v>54</v>
      </c>
      <c r="D59" s="30">
        <f t="shared" si="14"/>
        <v>-1051.3545905288624</v>
      </c>
      <c r="E59" s="24">
        <f t="shared" si="6"/>
        <v>96790.730183835782</v>
      </c>
      <c r="F59" s="24">
        <f t="shared" si="7"/>
        <v>395.14821180116974</v>
      </c>
      <c r="G59" s="24">
        <f t="shared" si="8"/>
        <v>3019.9737267119408</v>
      </c>
      <c r="H59" s="32">
        <f t="shared" si="9"/>
        <v>208.48041936103834</v>
      </c>
      <c r="I59" s="24">
        <f t="shared" si="10"/>
        <v>1551.6582974610014</v>
      </c>
      <c r="J59" s="32">
        <f t="shared" si="15"/>
        <v>447.72595936665437</v>
      </c>
      <c r="K59" s="24">
        <f t="shared" si="11"/>
        <v>3213.6377919912907</v>
      </c>
      <c r="L59" s="8">
        <f t="shared" si="12"/>
        <v>1.4837613768560678E-2</v>
      </c>
      <c r="M59" s="9">
        <f t="shared" si="13"/>
        <v>4.5567779313153041E-2</v>
      </c>
      <c r="N59" s="26">
        <f t="shared" si="4"/>
        <v>104576.00000000001</v>
      </c>
    </row>
    <row r="60" spans="3:14" x14ac:dyDescent="0.25">
      <c r="C60" s="19">
        <f t="shared" si="5"/>
        <v>55</v>
      </c>
      <c r="D60" s="30">
        <f t="shared" si="14"/>
        <v>-1201.4891168564623</v>
      </c>
      <c r="E60" s="24">
        <f t="shared" si="6"/>
        <v>95589.241066979317</v>
      </c>
      <c r="F60" s="24">
        <f t="shared" si="7"/>
        <v>446.49568517847706</v>
      </c>
      <c r="G60" s="24">
        <f t="shared" si="8"/>
        <v>3466.4694118904181</v>
      </c>
      <c r="H60" s="32">
        <f t="shared" si="9"/>
        <v>237.7739991909848</v>
      </c>
      <c r="I60" s="24">
        <f t="shared" si="10"/>
        <v>1789.4322966519862</v>
      </c>
      <c r="J60" s="32">
        <f t="shared" si="15"/>
        <v>517.2194324870004</v>
      </c>
      <c r="K60" s="24">
        <f t="shared" si="11"/>
        <v>3730.8572244782908</v>
      </c>
      <c r="L60" s="8">
        <f t="shared" si="12"/>
        <v>1.7111309446259049E-2</v>
      </c>
      <c r="M60" s="9">
        <f t="shared" si="13"/>
        <v>5.2787346247038291E-2</v>
      </c>
      <c r="N60" s="26">
        <f t="shared" si="4"/>
        <v>104576</v>
      </c>
    </row>
    <row r="61" spans="3:14" x14ac:dyDescent="0.25">
      <c r="C61" s="19">
        <f t="shared" si="5"/>
        <v>56</v>
      </c>
      <c r="D61" s="30">
        <f t="shared" si="14"/>
        <v>-1368.4038014216412</v>
      </c>
      <c r="E61" s="24">
        <f t="shared" si="6"/>
        <v>94220.837265557682</v>
      </c>
      <c r="F61" s="24">
        <f t="shared" si="7"/>
        <v>501.7864484490367</v>
      </c>
      <c r="G61" s="24">
        <f t="shared" si="8"/>
        <v>3968.2558603394546</v>
      </c>
      <c r="H61" s="32">
        <f t="shared" si="9"/>
        <v>270.13992075527585</v>
      </c>
      <c r="I61" s="24">
        <f t="shared" si="10"/>
        <v>2059.5722174072621</v>
      </c>
      <c r="J61" s="32">
        <f t="shared" si="15"/>
        <v>596.47743221732867</v>
      </c>
      <c r="K61" s="24">
        <f t="shared" si="11"/>
        <v>4327.3346566956197</v>
      </c>
      <c r="L61" s="8">
        <f t="shared" si="12"/>
        <v>1.9694501772942762E-2</v>
      </c>
      <c r="M61" s="9">
        <f t="shared" si="13"/>
        <v>6.1074308389141699E-2</v>
      </c>
      <c r="N61" s="26">
        <f t="shared" si="4"/>
        <v>104576.00000000001</v>
      </c>
    </row>
    <row r="62" spans="3:14" x14ac:dyDescent="0.25">
      <c r="C62" s="19">
        <f t="shared" si="5"/>
        <v>57</v>
      </c>
      <c r="D62" s="30">
        <f t="shared" si="14"/>
        <v>-1552.4369498639473</v>
      </c>
      <c r="E62" s="24">
        <f t="shared" si="6"/>
        <v>92668.40031569374</v>
      </c>
      <c r="F62" s="24">
        <f t="shared" si="7"/>
        <v>560.37298477908371</v>
      </c>
      <c r="G62" s="24">
        <f t="shared" si="8"/>
        <v>4528.6288451185383</v>
      </c>
      <c r="H62" s="32">
        <f t="shared" si="9"/>
        <v>305.53989261577635</v>
      </c>
      <c r="I62" s="24">
        <f t="shared" si="10"/>
        <v>2365.1121100230384</v>
      </c>
      <c r="J62" s="32">
        <f t="shared" si="15"/>
        <v>686.52407246908729</v>
      </c>
      <c r="K62" s="24">
        <f t="shared" si="11"/>
        <v>5013.8587291647073</v>
      </c>
      <c r="L62" s="8">
        <f t="shared" si="12"/>
        <v>2.2616203622466326E-2</v>
      </c>
      <c r="M62" s="9">
        <f t="shared" si="13"/>
        <v>7.0560844162979516E-2</v>
      </c>
      <c r="N62" s="26">
        <f t="shared" si="4"/>
        <v>104576.00000000003</v>
      </c>
    </row>
    <row r="63" spans="3:14" x14ac:dyDescent="0.25">
      <c r="C63" s="19">
        <f t="shared" si="5"/>
        <v>58</v>
      </c>
      <c r="D63" s="30">
        <f t="shared" si="14"/>
        <v>-1753.36924642488</v>
      </c>
      <c r="E63" s="24">
        <f t="shared" si="6"/>
        <v>90915.031069268865</v>
      </c>
      <c r="F63" s="24">
        <f t="shared" si="7"/>
        <v>621.21203514524541</v>
      </c>
      <c r="G63" s="24">
        <f t="shared" si="8"/>
        <v>5149.8408802637841</v>
      </c>
      <c r="H63" s="32">
        <f t="shared" si="9"/>
        <v>343.78650793862175</v>
      </c>
      <c r="I63" s="24">
        <f t="shared" si="10"/>
        <v>2708.8986179616604</v>
      </c>
      <c r="J63" s="32">
        <f t="shared" si="15"/>
        <v>788.37070334101281</v>
      </c>
      <c r="K63" s="24">
        <f t="shared" si="11"/>
        <v>5802.2294325057201</v>
      </c>
      <c r="L63" s="8">
        <f t="shared" si="12"/>
        <v>2.5903635805171937E-2</v>
      </c>
      <c r="M63" s="9">
        <f t="shared" si="13"/>
        <v>8.1387010886507238E-2</v>
      </c>
      <c r="N63" s="26">
        <f t="shared" si="4"/>
        <v>104576.00000000003</v>
      </c>
    </row>
    <row r="64" spans="3:14" x14ac:dyDescent="0.25">
      <c r="C64" s="19">
        <f t="shared" si="5"/>
        <v>59</v>
      </c>
      <c r="D64" s="30">
        <f t="shared" si="14"/>
        <v>-1970.2368161238708</v>
      </c>
      <c r="E64" s="24">
        <f t="shared" si="6"/>
        <v>88944.794253144995</v>
      </c>
      <c r="F64" s="24">
        <f t="shared" si="7"/>
        <v>682.77659605792473</v>
      </c>
      <c r="G64" s="24">
        <f t="shared" si="8"/>
        <v>5832.6174763217086</v>
      </c>
      <c r="H64" s="32">
        <f t="shared" si="9"/>
        <v>384.49401407872597</v>
      </c>
      <c r="I64" s="24">
        <f t="shared" si="10"/>
        <v>3093.3926320403862</v>
      </c>
      <c r="J64" s="32">
        <f t="shared" si="15"/>
        <v>902.96620598722006</v>
      </c>
      <c r="K64" s="24">
        <f t="shared" si="11"/>
        <v>6705.1956384929399</v>
      </c>
      <c r="L64" s="8">
        <f t="shared" si="12"/>
        <v>2.9580330401242982E-2</v>
      </c>
      <c r="M64" s="9">
        <f t="shared" si="13"/>
        <v>9.3698250750968923E-2</v>
      </c>
      <c r="N64" s="26">
        <f t="shared" si="4"/>
        <v>104576.00000000003</v>
      </c>
    </row>
    <row r="65" spans="3:14" x14ac:dyDescent="0.25">
      <c r="C65" s="19">
        <f t="shared" si="5"/>
        <v>60</v>
      </c>
      <c r="D65" s="30">
        <f t="shared" si="14"/>
        <v>-2201.1293696082143</v>
      </c>
      <c r="E65" s="24">
        <f t="shared" si="6"/>
        <v>86743.664883536781</v>
      </c>
      <c r="F65" s="24">
        <f t="shared" si="7"/>
        <v>742.97500052778719</v>
      </c>
      <c r="G65" s="24">
        <f t="shared" si="8"/>
        <v>6575.5924768494961</v>
      </c>
      <c r="H65" s="32">
        <f t="shared" si="9"/>
        <v>427.02349173363177</v>
      </c>
      <c r="I65" s="24">
        <f t="shared" si="10"/>
        <v>3520.4161237740182</v>
      </c>
      <c r="J65" s="32">
        <f t="shared" si="15"/>
        <v>1031.1308773467954</v>
      </c>
      <c r="K65" s="24">
        <f t="shared" si="11"/>
        <v>7736.3265158397353</v>
      </c>
      <c r="L65" s="8">
        <f t="shared" si="12"/>
        <v>3.3663709873910055E-2</v>
      </c>
      <c r="M65" s="9">
        <f t="shared" si="13"/>
        <v>0.10764174035738365</v>
      </c>
      <c r="N65" s="26">
        <f t="shared" si="4"/>
        <v>104576.00000000004</v>
      </c>
    </row>
    <row r="66" spans="3:14" x14ac:dyDescent="0.25">
      <c r="C66" s="19">
        <f t="shared" si="5"/>
        <v>61</v>
      </c>
      <c r="D66" s="30">
        <f t="shared" si="14"/>
        <v>-2442.9903719300237</v>
      </c>
      <c r="E66" s="24">
        <f t="shared" si="6"/>
        <v>84300.674511606761</v>
      </c>
      <c r="F66" s="24">
        <f t="shared" si="7"/>
        <v>799.09225271764967</v>
      </c>
      <c r="G66" s="24">
        <f t="shared" si="8"/>
        <v>7374.684729567146</v>
      </c>
      <c r="H66" s="32">
        <f t="shared" si="9"/>
        <v>470.42607795436811</v>
      </c>
      <c r="I66" s="24">
        <f t="shared" si="10"/>
        <v>3990.8422017283865</v>
      </c>
      <c r="J66" s="32">
        <f t="shared" si="15"/>
        <v>1173.4720412580059</v>
      </c>
      <c r="K66" s="24">
        <f t="shared" si="11"/>
        <v>8909.7985570977417</v>
      </c>
      <c r="L66" s="8">
        <f t="shared" si="12"/>
        <v>3.8162123257041637E-2</v>
      </c>
      <c r="M66" s="9">
        <f t="shared" si="13"/>
        <v>0.12336139036515192</v>
      </c>
      <c r="N66" s="26">
        <f t="shared" si="4"/>
        <v>104576.00000000004</v>
      </c>
    </row>
    <row r="67" spans="3:14" x14ac:dyDescent="0.25">
      <c r="C67" s="19">
        <f t="shared" si="5"/>
        <v>62</v>
      </c>
      <c r="D67" s="30">
        <f t="shared" si="14"/>
        <v>-2691.4455158007104</v>
      </c>
      <c r="E67" s="24">
        <f t="shared" si="6"/>
        <v>81609.228995806057</v>
      </c>
      <c r="F67" s="24">
        <f t="shared" si="7"/>
        <v>847.77433340892389</v>
      </c>
      <c r="G67" s="24">
        <f t="shared" si="8"/>
        <v>8222.4590629760696</v>
      </c>
      <c r="H67" s="32">
        <f t="shared" si="9"/>
        <v>513.39044848232447</v>
      </c>
      <c r="I67" s="24">
        <f t="shared" si="10"/>
        <v>4504.2326502107107</v>
      </c>
      <c r="J67" s="32">
        <f t="shared" si="15"/>
        <v>1330.280733909462</v>
      </c>
      <c r="K67" s="24">
        <f t="shared" si="11"/>
        <v>10240.079291007203</v>
      </c>
      <c r="L67" s="8">
        <f t="shared" si="12"/>
        <v>4.3071380146598746E-2</v>
      </c>
      <c r="M67" s="9">
        <f t="shared" si="13"/>
        <v>0.14099135500705626</v>
      </c>
      <c r="N67" s="26">
        <f t="shared" si="4"/>
        <v>104576.00000000004</v>
      </c>
    </row>
    <row r="68" spans="3:14" x14ac:dyDescent="0.25">
      <c r="C68" s="19">
        <f t="shared" si="5"/>
        <v>63</v>
      </c>
      <c r="D68" s="30">
        <f t="shared" si="14"/>
        <v>-2940.6956304114583</v>
      </c>
      <c r="E68" s="24">
        <f t="shared" si="6"/>
        <v>78668.5333653946</v>
      </c>
      <c r="F68" s="24">
        <f t="shared" si="7"/>
        <v>885.08086466744089</v>
      </c>
      <c r="G68" s="24">
        <f t="shared" si="8"/>
        <v>9107.539927643511</v>
      </c>
      <c r="H68" s="32">
        <f t="shared" si="9"/>
        <v>554.20388234044731</v>
      </c>
      <c r="I68" s="24">
        <f t="shared" si="10"/>
        <v>5058.4365325511581</v>
      </c>
      <c r="J68" s="32">
        <f t="shared" si="15"/>
        <v>1501.4108834035701</v>
      </c>
      <c r="K68" s="24">
        <f t="shared" si="11"/>
        <v>11741.490174410774</v>
      </c>
      <c r="L68" s="8">
        <f t="shared" si="12"/>
        <v>4.8370912375221446E-2</v>
      </c>
      <c r="M68" s="9">
        <f t="shared" si="13"/>
        <v>0.16064801395121187</v>
      </c>
      <c r="N68" s="26">
        <f t="shared" si="4"/>
        <v>104576.00000000004</v>
      </c>
    </row>
    <row r="69" spans="3:14" x14ac:dyDescent="0.25">
      <c r="C69" s="19">
        <f t="shared" si="5"/>
        <v>64</v>
      </c>
      <c r="D69" s="30">
        <f t="shared" si="14"/>
        <v>-3183.518265101854</v>
      </c>
      <c r="E69" s="24">
        <f t="shared" si="6"/>
        <v>75485.015100292745</v>
      </c>
      <c r="F69" s="24">
        <f t="shared" si="7"/>
        <v>906.63328319097627</v>
      </c>
      <c r="G69" s="24">
        <f t="shared" si="8"/>
        <v>10014.173210834488</v>
      </c>
      <c r="H69" s="32">
        <f t="shared" si="9"/>
        <v>590.73947106049172</v>
      </c>
      <c r="I69" s="24">
        <f t="shared" si="10"/>
        <v>5649.1760036116502</v>
      </c>
      <c r="J69" s="32">
        <f t="shared" si="15"/>
        <v>1686.145510850386</v>
      </c>
      <c r="K69" s="24">
        <f t="shared" si="11"/>
        <v>13427.635685261161</v>
      </c>
      <c r="L69" s="8">
        <f t="shared" si="12"/>
        <v>5.4019813376029395E-2</v>
      </c>
      <c r="M69" s="9">
        <f t="shared" si="13"/>
        <v>0.18242055241042698</v>
      </c>
      <c r="N69" s="26">
        <f t="shared" si="4"/>
        <v>104576.00000000004</v>
      </c>
    </row>
    <row r="70" spans="3:14" x14ac:dyDescent="0.25">
      <c r="C70" s="19">
        <f t="shared" si="5"/>
        <v>65</v>
      </c>
      <c r="D70" s="30">
        <f t="shared" si="14"/>
        <v>-3411.4250874946943</v>
      </c>
      <c r="E70" s="24">
        <f t="shared" si="6"/>
        <v>72073.590012798057</v>
      </c>
      <c r="F70" s="24">
        <f t="shared" si="7"/>
        <v>907.88178478607233</v>
      </c>
      <c r="G70" s="24">
        <f t="shared" si="8"/>
        <v>10922.05499562056</v>
      </c>
      <c r="H70" s="32">
        <f t="shared" si="9"/>
        <v>620.484634838072</v>
      </c>
      <c r="I70" s="24">
        <f t="shared" si="10"/>
        <v>6269.6606384497227</v>
      </c>
      <c r="J70" s="32">
        <f t="shared" si="15"/>
        <v>1883.0586678705499</v>
      </c>
      <c r="K70" s="24">
        <f t="shared" si="11"/>
        <v>15310.69435313171</v>
      </c>
      <c r="L70" s="8">
        <f t="shared" ref="L70:L78" si="16">I70/$C$4</f>
        <v>5.9953150229973634E-2</v>
      </c>
      <c r="M70" s="9">
        <f t="shared" ref="M70:M78" si="17">(K70+I70)/$C$4</f>
        <v>0.20636049372304766</v>
      </c>
      <c r="N70" s="26">
        <f t="shared" si="4"/>
        <v>104576.00000000006</v>
      </c>
    </row>
    <row r="71" spans="3:14" x14ac:dyDescent="0.25">
      <c r="C71" s="19">
        <f t="shared" si="5"/>
        <v>66</v>
      </c>
      <c r="D71" s="30">
        <f t="shared" ref="D71:D78" si="18">-$D$4*E70*I70</f>
        <v>-3615.0156030000235</v>
      </c>
      <c r="E71" s="24">
        <f t="shared" si="6"/>
        <v>68458.574409798035</v>
      </c>
      <c r="F71" s="24">
        <f t="shared" si="7"/>
        <v>884.50185409488358</v>
      </c>
      <c r="G71" s="24">
        <f t="shared" si="8"/>
        <v>11806.556849715444</v>
      </c>
      <c r="H71" s="32">
        <f t="shared" si="9"/>
        <v>640.6268694218993</v>
      </c>
      <c r="I71" s="24">
        <f t="shared" si="10"/>
        <v>6910.2875078716224</v>
      </c>
      <c r="J71" s="32">
        <f t="shared" ref="J71:J78" si="19">$G$4*I70</f>
        <v>2089.8868794832406</v>
      </c>
      <c r="K71" s="24">
        <f t="shared" si="11"/>
        <v>17400.58123261495</v>
      </c>
      <c r="L71" s="8">
        <f t="shared" si="16"/>
        <v>6.6079095661257095E-2</v>
      </c>
      <c r="M71" s="9">
        <f t="shared" si="17"/>
        <v>0.2324708225643223</v>
      </c>
      <c r="N71" s="26">
        <f t="shared" ref="N71:N78" si="20">E71+G71+I71+K71</f>
        <v>104576.00000000004</v>
      </c>
    </row>
    <row r="72" spans="3:14" x14ac:dyDescent="0.25">
      <c r="C72" s="19">
        <f t="shared" ref="C72:C135" si="21">C71+1</f>
        <v>67</v>
      </c>
      <c r="D72" s="30">
        <f t="shared" si="18"/>
        <v>-3784.5474524058186</v>
      </c>
      <c r="E72" s="24">
        <f t="shared" ref="E72:E78" si="22">E71+D72</f>
        <v>64674.02695739222</v>
      </c>
      <c r="F72" s="24">
        <f t="shared" ref="F72:F78" si="23">($D$4*E71*I71)-((1/$F$4)*G71)</f>
        <v>832.9082399769577</v>
      </c>
      <c r="G72" s="24">
        <f t="shared" ref="G72:G78" si="24">F72+G71</f>
        <v>12639.465089692401</v>
      </c>
      <c r="H72" s="32">
        <f t="shared" ref="H72:H135" si="25">((1/$F$4)*G71)-($G$4*I71)</f>
        <v>648.21004313832009</v>
      </c>
      <c r="I72" s="24">
        <f t="shared" ref="I72:I78" si="26">I71+H72</f>
        <v>7558.497551009943</v>
      </c>
      <c r="J72" s="32">
        <f t="shared" si="19"/>
        <v>2303.4291692905408</v>
      </c>
      <c r="K72" s="24">
        <f t="shared" ref="K72:K78" si="27">K71+J72</f>
        <v>19704.010401905492</v>
      </c>
      <c r="L72" s="8">
        <f t="shared" si="16"/>
        <v>7.2277554611095696E-2</v>
      </c>
      <c r="M72" s="9">
        <f t="shared" si="17"/>
        <v>0.26069564673457996</v>
      </c>
      <c r="N72" s="26">
        <f t="shared" si="20"/>
        <v>104576.00000000006</v>
      </c>
    </row>
    <row r="73" spans="3:14" x14ac:dyDescent="0.25">
      <c r="C73" s="19">
        <f t="shared" si="21"/>
        <v>68</v>
      </c>
      <c r="D73" s="30">
        <f t="shared" si="18"/>
        <v>-3910.7077949712007</v>
      </c>
      <c r="E73" s="24">
        <f t="shared" si="22"/>
        <v>60763.319162421016</v>
      </c>
      <c r="F73" s="24">
        <f t="shared" si="23"/>
        <v>750.84152254810033</v>
      </c>
      <c r="G73" s="24">
        <f t="shared" si="24"/>
        <v>13390.306612240502</v>
      </c>
      <c r="H73" s="32">
        <f t="shared" si="25"/>
        <v>640.36708875311933</v>
      </c>
      <c r="I73" s="24">
        <f t="shared" si="26"/>
        <v>8198.8646397630619</v>
      </c>
      <c r="J73" s="32">
        <f t="shared" si="19"/>
        <v>2519.499183669981</v>
      </c>
      <c r="K73" s="24">
        <f t="shared" si="27"/>
        <v>22223.509585575473</v>
      </c>
      <c r="L73" s="8">
        <f t="shared" si="16"/>
        <v>7.8401015909607005E-2</v>
      </c>
      <c r="M73" s="9">
        <f t="shared" si="17"/>
        <v>0.29091162623678984</v>
      </c>
      <c r="N73" s="26">
        <f t="shared" si="20"/>
        <v>104576.00000000006</v>
      </c>
    </row>
    <row r="74" spans="3:14" x14ac:dyDescent="0.25">
      <c r="C74" s="19">
        <f t="shared" si="21"/>
        <v>69</v>
      </c>
      <c r="D74" s="30">
        <f t="shared" si="18"/>
        <v>-3985.5218310032869</v>
      </c>
      <c r="E74" s="24">
        <f t="shared" si="22"/>
        <v>56777.797331417729</v>
      </c>
      <c r="F74" s="24">
        <f t="shared" si="23"/>
        <v>637.94517794316153</v>
      </c>
      <c r="G74" s="24">
        <f t="shared" si="24"/>
        <v>14028.251790183664</v>
      </c>
      <c r="H74" s="32">
        <f t="shared" si="25"/>
        <v>614.62177313910479</v>
      </c>
      <c r="I74" s="24">
        <f t="shared" si="26"/>
        <v>8813.4864129021662</v>
      </c>
      <c r="J74" s="32">
        <f t="shared" si="19"/>
        <v>2732.9548799210206</v>
      </c>
      <c r="K74" s="24">
        <f t="shared" si="27"/>
        <v>24956.464465496494</v>
      </c>
      <c r="L74" s="8">
        <f t="shared" si="16"/>
        <v>8.4278289597060185E-2</v>
      </c>
      <c r="M74" s="9">
        <f t="shared" si="17"/>
        <v>0.32292257189411205</v>
      </c>
      <c r="N74" s="26">
        <f t="shared" si="20"/>
        <v>104576.00000000004</v>
      </c>
    </row>
    <row r="75" spans="3:14" x14ac:dyDescent="0.25">
      <c r="C75" s="19">
        <f t="shared" si="21"/>
        <v>70</v>
      </c>
      <c r="D75" s="30">
        <f t="shared" si="18"/>
        <v>-4003.2827626797039</v>
      </c>
      <c r="E75" s="24">
        <f t="shared" si="22"/>
        <v>52774.514568738028</v>
      </c>
      <c r="F75" s="24">
        <f t="shared" si="23"/>
        <v>496.21981513378796</v>
      </c>
      <c r="G75" s="24">
        <f t="shared" si="24"/>
        <v>14524.471605317452</v>
      </c>
      <c r="H75" s="32">
        <f t="shared" si="25"/>
        <v>569.23414324519399</v>
      </c>
      <c r="I75" s="24">
        <f t="shared" si="26"/>
        <v>9382.7205561473602</v>
      </c>
      <c r="J75" s="32">
        <f t="shared" si="19"/>
        <v>2937.8288043007219</v>
      </c>
      <c r="K75" s="24">
        <f t="shared" si="27"/>
        <v>27894.293269797217</v>
      </c>
      <c r="L75" s="8">
        <f t="shared" si="16"/>
        <v>8.9721547545778768E-2</v>
      </c>
      <c r="M75" s="9">
        <f t="shared" si="17"/>
        <v>0.35645859304185074</v>
      </c>
      <c r="N75" s="26">
        <f t="shared" si="20"/>
        <v>104576.00000000004</v>
      </c>
    </row>
    <row r="76" spans="3:14" x14ac:dyDescent="0.25">
      <c r="C76" s="19">
        <f t="shared" si="21"/>
        <v>71</v>
      </c>
      <c r="D76" s="30">
        <f t="shared" si="18"/>
        <v>-3961.3481814783727</v>
      </c>
      <c r="E76" s="24">
        <f t="shared" si="22"/>
        <v>48813.166387259655</v>
      </c>
      <c r="F76" s="24">
        <f t="shared" si="23"/>
        <v>330.23028014900956</v>
      </c>
      <c r="G76" s="24">
        <f t="shared" si="24"/>
        <v>14854.701885466462</v>
      </c>
      <c r="H76" s="32">
        <f t="shared" si="25"/>
        <v>503.54438261357654</v>
      </c>
      <c r="I76" s="24">
        <f t="shared" si="26"/>
        <v>9886.2649387609363</v>
      </c>
      <c r="J76" s="32">
        <f t="shared" si="19"/>
        <v>3127.5735187157866</v>
      </c>
      <c r="K76" s="24">
        <f t="shared" si="27"/>
        <v>31021.866788513005</v>
      </c>
      <c r="L76" s="8">
        <f t="shared" si="16"/>
        <v>9.4536652183683983E-2</v>
      </c>
      <c r="M76" s="9">
        <f t="shared" si="17"/>
        <v>0.39118088019501551</v>
      </c>
      <c r="N76" s="26">
        <f t="shared" si="20"/>
        <v>104576.00000000006</v>
      </c>
    </row>
    <row r="77" spans="3:14" x14ac:dyDescent="0.25">
      <c r="C77" s="19">
        <f t="shared" si="21"/>
        <v>72</v>
      </c>
      <c r="D77" s="30">
        <f t="shared" si="18"/>
        <v>-3860.6391632341515</v>
      </c>
      <c r="E77" s="24">
        <f t="shared" si="22"/>
        <v>44952.5272240255</v>
      </c>
      <c r="F77" s="24">
        <f t="shared" si="23"/>
        <v>146.963691867536</v>
      </c>
      <c r="G77" s="24">
        <f t="shared" si="24"/>
        <v>15001.665577333999</v>
      </c>
      <c r="H77" s="32">
        <f t="shared" si="25"/>
        <v>418.25382511297039</v>
      </c>
      <c r="I77" s="24">
        <f t="shared" si="26"/>
        <v>10304.518763873906</v>
      </c>
      <c r="J77" s="32">
        <f t="shared" si="19"/>
        <v>3295.4216462536451</v>
      </c>
      <c r="K77" s="24">
        <f t="shared" si="27"/>
        <v>34317.288434766648</v>
      </c>
      <c r="L77" s="8">
        <f t="shared" si="16"/>
        <v>9.85361723901651E-2</v>
      </c>
      <c r="M77" s="9">
        <f t="shared" si="17"/>
        <v>0.42669261779605794</v>
      </c>
      <c r="N77" s="26">
        <f t="shared" si="20"/>
        <v>104576.00000000006</v>
      </c>
    </row>
    <row r="78" spans="3:14" x14ac:dyDescent="0.25">
      <c r="C78" s="19">
        <f t="shared" si="21"/>
        <v>73</v>
      </c>
      <c r="D78" s="30">
        <f t="shared" si="18"/>
        <v>-3705.7132821081868</v>
      </c>
      <c r="E78" s="24">
        <f t="shared" si="22"/>
        <v>41246.813941917309</v>
      </c>
      <c r="F78" s="24">
        <f t="shared" si="23"/>
        <v>-44.703112225312907</v>
      </c>
      <c r="G78" s="24">
        <f t="shared" si="24"/>
        <v>14956.962465108685</v>
      </c>
      <c r="H78" s="32">
        <f t="shared" si="25"/>
        <v>315.57680637553131</v>
      </c>
      <c r="I78" s="24">
        <f t="shared" si="26"/>
        <v>10620.095570249438</v>
      </c>
      <c r="J78" s="32">
        <f t="shared" si="19"/>
        <v>3434.8395879579684</v>
      </c>
      <c r="K78" s="24">
        <f t="shared" si="27"/>
        <v>37752.128022724617</v>
      </c>
      <c r="L78" s="8">
        <f t="shared" si="16"/>
        <v>0.10155385145969857</v>
      </c>
      <c r="M78" s="9">
        <f t="shared" si="17"/>
        <v>0.46255568766231314</v>
      </c>
      <c r="N78" s="26">
        <f t="shared" si="20"/>
        <v>104576.00000000004</v>
      </c>
    </row>
    <row r="79" spans="3:14" x14ac:dyDescent="0.25">
      <c r="C79" s="19">
        <f t="shared" si="21"/>
        <v>74</v>
      </c>
      <c r="D79" s="30">
        <f t="shared" ref="D79:D95" si="28">-$D$4*E78*I78</f>
        <v>-3504.3608482516702</v>
      </c>
      <c r="E79" s="24">
        <f t="shared" ref="E79:E96" si="29">E78+D79</f>
        <v>37742.453093665637</v>
      </c>
      <c r="F79" s="24">
        <f t="shared" ref="F79:F96" si="30">($D$4*E78*I78)-((1/$F$4)*G78)</f>
        <v>-234.87976802550111</v>
      </c>
      <c r="G79" s="24">
        <f t="shared" ref="G79:G96" si="31">F79+G78</f>
        <v>14722.082697083184</v>
      </c>
      <c r="H79" s="32">
        <f t="shared" si="25"/>
        <v>199.20875952735878</v>
      </c>
      <c r="I79" s="24">
        <f t="shared" ref="I79:I96" si="32">I78+H79</f>
        <v>10819.304329776796</v>
      </c>
      <c r="J79" s="32">
        <f t="shared" ref="J79:J142" si="33">$G$4*I78</f>
        <v>3540.0318567498125</v>
      </c>
      <c r="K79" s="24">
        <f t="shared" ref="K79:K96" si="34">K78+J79</f>
        <v>41292.159879474428</v>
      </c>
      <c r="L79" s="8">
        <f t="shared" ref="L79:L95" si="35">I79/$C$4</f>
        <v>0.10345876998333074</v>
      </c>
      <c r="M79" s="9">
        <f t="shared" ref="M79:M95" si="36">(K79+I79)/$C$4</f>
        <v>0.49831189000584475</v>
      </c>
      <c r="N79" s="26">
        <f t="shared" ref="N79:N96" si="37">E79+G79+I79+K79</f>
        <v>104576.00000000004</v>
      </c>
    </row>
    <row r="80" spans="3:14" x14ac:dyDescent="0.25">
      <c r="C80" s="19">
        <f t="shared" si="21"/>
        <v>75</v>
      </c>
      <c r="D80" s="30">
        <f t="shared" si="28"/>
        <v>-3266.7766893815538</v>
      </c>
      <c r="E80" s="24">
        <f t="shared" si="29"/>
        <v>34475.67640428408</v>
      </c>
      <c r="F80" s="24">
        <f t="shared" si="30"/>
        <v>-413.74398488924226</v>
      </c>
      <c r="G80" s="24">
        <f t="shared" si="31"/>
        <v>14308.338712193941</v>
      </c>
      <c r="H80" s="32">
        <f t="shared" si="25"/>
        <v>74.085897678530728</v>
      </c>
      <c r="I80" s="24">
        <f t="shared" si="32"/>
        <v>10893.390227455327</v>
      </c>
      <c r="J80" s="32">
        <f t="shared" si="33"/>
        <v>3606.4347765922653</v>
      </c>
      <c r="K80" s="24">
        <f t="shared" si="34"/>
        <v>44898.594656066693</v>
      </c>
      <c r="L80" s="8">
        <f t="shared" si="35"/>
        <v>0.10416721071235586</v>
      </c>
      <c r="M80" s="9">
        <f t="shared" si="36"/>
        <v>0.53350658739598011</v>
      </c>
      <c r="N80" s="26">
        <f t="shared" si="37"/>
        <v>104576.00000000004</v>
      </c>
    </row>
    <row r="81" spans="3:14" x14ac:dyDescent="0.25">
      <c r="C81" s="19">
        <f t="shared" si="21"/>
        <v>76</v>
      </c>
      <c r="D81" s="30">
        <f t="shared" si="28"/>
        <v>-3004.4559714187235</v>
      </c>
      <c r="E81" s="24">
        <f t="shared" si="29"/>
        <v>31471.220432865357</v>
      </c>
      <c r="F81" s="24">
        <f t="shared" si="30"/>
        <v>-572.62870662976184</v>
      </c>
      <c r="G81" s="24">
        <f t="shared" si="31"/>
        <v>13735.710005564179</v>
      </c>
      <c r="H81" s="32">
        <f t="shared" si="25"/>
        <v>-54.045397769957162</v>
      </c>
      <c r="I81" s="24">
        <f t="shared" si="32"/>
        <v>10839.344829685371</v>
      </c>
      <c r="J81" s="32">
        <f t="shared" si="33"/>
        <v>3631.1300758184425</v>
      </c>
      <c r="K81" s="24">
        <f t="shared" si="34"/>
        <v>48529.724731885137</v>
      </c>
      <c r="L81" s="8">
        <f t="shared" si="35"/>
        <v>0.10365040573062052</v>
      </c>
      <c r="M81" s="9">
        <f t="shared" si="36"/>
        <v>0.56771218598503004</v>
      </c>
      <c r="N81" s="26">
        <f t="shared" si="37"/>
        <v>104576.00000000006</v>
      </c>
    </row>
    <row r="82" spans="3:14" x14ac:dyDescent="0.25">
      <c r="C82" s="19">
        <f t="shared" si="21"/>
        <v>77</v>
      </c>
      <c r="D82" s="30">
        <f t="shared" si="28"/>
        <v>-2729.0192838629418</v>
      </c>
      <c r="E82" s="24">
        <f t="shared" si="29"/>
        <v>28742.201149002416</v>
      </c>
      <c r="F82" s="24">
        <f t="shared" si="30"/>
        <v>-704.9082175281028</v>
      </c>
      <c r="G82" s="24">
        <f t="shared" si="31"/>
        <v>13030.801788036075</v>
      </c>
      <c r="H82" s="32">
        <f t="shared" si="25"/>
        <v>-179.18744183741228</v>
      </c>
      <c r="I82" s="24">
        <f t="shared" si="32"/>
        <v>10660.157387847959</v>
      </c>
      <c r="J82" s="32">
        <f t="shared" si="33"/>
        <v>3613.1149432284569</v>
      </c>
      <c r="K82" s="24">
        <f t="shared" si="34"/>
        <v>52142.839675113595</v>
      </c>
      <c r="L82" s="8">
        <f t="shared" si="35"/>
        <v>0.10193693952577991</v>
      </c>
      <c r="M82" s="9">
        <f t="shared" si="36"/>
        <v>0.60054885502372968</v>
      </c>
      <c r="N82" s="26">
        <f t="shared" si="37"/>
        <v>104576.00000000004</v>
      </c>
    </row>
    <row r="83" spans="3:14" x14ac:dyDescent="0.25">
      <c r="C83" s="19">
        <f t="shared" si="21"/>
        <v>78</v>
      </c>
      <c r="D83" s="30">
        <f t="shared" si="28"/>
        <v>-2451.1711033724014</v>
      </c>
      <c r="E83" s="24">
        <f t="shared" si="29"/>
        <v>26291.030045630014</v>
      </c>
      <c r="F83" s="24">
        <f t="shared" si="30"/>
        <v>-806.52934363661734</v>
      </c>
      <c r="G83" s="24">
        <f t="shared" si="31"/>
        <v>12224.272444399458</v>
      </c>
      <c r="H83" s="32">
        <f t="shared" si="25"/>
        <v>-295.68534894030108</v>
      </c>
      <c r="I83" s="24">
        <f t="shared" si="32"/>
        <v>10364.472038907657</v>
      </c>
      <c r="J83" s="32">
        <f t="shared" si="33"/>
        <v>3553.3857959493198</v>
      </c>
      <c r="K83" s="24">
        <f t="shared" si="34"/>
        <v>55696.225471062913</v>
      </c>
      <c r="L83" s="8">
        <f t="shared" si="35"/>
        <v>9.9109470996286503E-2</v>
      </c>
      <c r="M83" s="9">
        <f t="shared" si="36"/>
        <v>0.63170036633616289</v>
      </c>
      <c r="N83" s="26">
        <f t="shared" si="37"/>
        <v>104576.00000000003</v>
      </c>
    </row>
    <row r="84" spans="3:14" x14ac:dyDescent="0.25">
      <c r="C84" s="19">
        <f t="shared" si="21"/>
        <v>79</v>
      </c>
      <c r="D84" s="30">
        <f t="shared" si="28"/>
        <v>-2179.941166256107</v>
      </c>
      <c r="E84" s="24">
        <f t="shared" si="29"/>
        <v>24111.088879373907</v>
      </c>
      <c r="F84" s="24">
        <f t="shared" si="30"/>
        <v>-876.12694484375743</v>
      </c>
      <c r="G84" s="24">
        <f t="shared" si="31"/>
        <v>11348.1454995557</v>
      </c>
      <c r="H84" s="32">
        <f t="shared" si="25"/>
        <v>-398.7559018693546</v>
      </c>
      <c r="I84" s="24">
        <f t="shared" si="32"/>
        <v>9965.7161370383037</v>
      </c>
      <c r="J84" s="32">
        <f t="shared" si="33"/>
        <v>3454.824012969219</v>
      </c>
      <c r="K84" s="24">
        <f t="shared" si="34"/>
        <v>59151.049484032133</v>
      </c>
      <c r="L84" s="8">
        <f t="shared" si="35"/>
        <v>9.5296398189243264E-2</v>
      </c>
      <c r="M84" s="9">
        <f t="shared" si="36"/>
        <v>0.66092378386121509</v>
      </c>
      <c r="N84" s="26">
        <f t="shared" si="37"/>
        <v>104576.00000000004</v>
      </c>
    </row>
    <row r="85" spans="3:14" x14ac:dyDescent="0.25">
      <c r="C85" s="19">
        <f t="shared" si="21"/>
        <v>80</v>
      </c>
      <c r="D85" s="30">
        <f t="shared" si="28"/>
        <v>-1922.2741402139307</v>
      </c>
      <c r="E85" s="24">
        <f t="shared" si="29"/>
        <v>22188.814739159978</v>
      </c>
      <c r="F85" s="24">
        <f t="shared" si="30"/>
        <v>-914.76223467499426</v>
      </c>
      <c r="G85" s="24">
        <f t="shared" si="31"/>
        <v>10433.383264880706</v>
      </c>
      <c r="H85" s="32">
        <f t="shared" si="25"/>
        <v>-484.86900412384284</v>
      </c>
      <c r="I85" s="24">
        <f t="shared" si="32"/>
        <v>9480.8471329144613</v>
      </c>
      <c r="J85" s="32">
        <f t="shared" si="33"/>
        <v>3321.9053790127678</v>
      </c>
      <c r="K85" s="24">
        <f t="shared" si="34"/>
        <v>62472.954863044899</v>
      </c>
      <c r="L85" s="8">
        <f t="shared" si="35"/>
        <v>9.0659875429491096E-2</v>
      </c>
      <c r="M85" s="9">
        <f t="shared" si="36"/>
        <v>0.68805272716454413</v>
      </c>
      <c r="N85" s="26">
        <f t="shared" si="37"/>
        <v>104576.00000000004</v>
      </c>
    </row>
    <row r="86" spans="3:14" x14ac:dyDescent="0.25">
      <c r="C86" s="19">
        <f t="shared" si="21"/>
        <v>81</v>
      </c>
      <c r="D86" s="30">
        <f t="shared" si="28"/>
        <v>-1682.9500848202802</v>
      </c>
      <c r="E86" s="24">
        <f t="shared" si="29"/>
        <v>20505.864654339697</v>
      </c>
      <c r="F86" s="24">
        <f t="shared" si="30"/>
        <v>-925.39573139989625</v>
      </c>
      <c r="G86" s="24">
        <f t="shared" si="31"/>
        <v>9507.9875334808094</v>
      </c>
      <c r="H86" s="32">
        <f t="shared" si="25"/>
        <v>-551.93656141797737</v>
      </c>
      <c r="I86" s="24">
        <f t="shared" si="32"/>
        <v>8928.9105714964844</v>
      </c>
      <c r="J86" s="32">
        <f t="shared" si="33"/>
        <v>3160.2823776381538</v>
      </c>
      <c r="K86" s="24">
        <f t="shared" si="34"/>
        <v>65633.237240683055</v>
      </c>
      <c r="L86" s="8">
        <f t="shared" si="35"/>
        <v>8.5382024283740865E-2</v>
      </c>
      <c r="M86" s="9">
        <f t="shared" si="36"/>
        <v>0.71299483449529089</v>
      </c>
      <c r="N86" s="26">
        <f t="shared" si="37"/>
        <v>104576.00000000004</v>
      </c>
    </row>
    <row r="87" spans="3:14" x14ac:dyDescent="0.25">
      <c r="C87" s="19">
        <f t="shared" si="21"/>
        <v>82</v>
      </c>
      <c r="D87" s="30">
        <f t="shared" si="28"/>
        <v>-1464.7602535184785</v>
      </c>
      <c r="E87" s="24">
        <f t="shared" si="29"/>
        <v>19041.104400821219</v>
      </c>
      <c r="F87" s="24">
        <f t="shared" si="30"/>
        <v>-912.23662985172382</v>
      </c>
      <c r="G87" s="24">
        <f t="shared" si="31"/>
        <v>8595.7509036290849</v>
      </c>
      <c r="H87" s="32">
        <f t="shared" si="25"/>
        <v>-599.30664046195898</v>
      </c>
      <c r="I87" s="24">
        <f t="shared" si="32"/>
        <v>8329.6039310345259</v>
      </c>
      <c r="J87" s="32">
        <f t="shared" si="33"/>
        <v>2976.3035238321613</v>
      </c>
      <c r="K87" s="24">
        <f t="shared" si="34"/>
        <v>68609.540764515215</v>
      </c>
      <c r="L87" s="8">
        <f t="shared" si="35"/>
        <v>7.9651200380914611E-2</v>
      </c>
      <c r="M87" s="9">
        <f t="shared" si="36"/>
        <v>0.73572468535371149</v>
      </c>
      <c r="N87" s="26">
        <f t="shared" si="37"/>
        <v>104576.00000000004</v>
      </c>
    </row>
    <row r="88" spans="3:14" x14ac:dyDescent="0.25">
      <c r="C88" s="19">
        <f t="shared" si="21"/>
        <v>83</v>
      </c>
      <c r="D88" s="30">
        <f t="shared" si="28"/>
        <v>-1268.8388645465539</v>
      </c>
      <c r="E88" s="24">
        <f t="shared" si="29"/>
        <v>17772.265536274666</v>
      </c>
      <c r="F88" s="24">
        <f t="shared" si="30"/>
        <v>-880.09886136071736</v>
      </c>
      <c r="G88" s="24">
        <f t="shared" si="31"/>
        <v>7715.6520422683679</v>
      </c>
      <c r="H88" s="32">
        <f t="shared" si="25"/>
        <v>-627.59691777090393</v>
      </c>
      <c r="I88" s="24">
        <f t="shared" si="32"/>
        <v>7702.007013263622</v>
      </c>
      <c r="J88" s="32">
        <f t="shared" si="33"/>
        <v>2776.5346436781751</v>
      </c>
      <c r="K88" s="24">
        <f t="shared" si="34"/>
        <v>71386.075408193385</v>
      </c>
      <c r="L88" s="8">
        <f t="shared" si="35"/>
        <v>7.3649852865510457E-2</v>
      </c>
      <c r="M88" s="9">
        <f t="shared" si="36"/>
        <v>0.75627373796527886</v>
      </c>
      <c r="N88" s="26">
        <f t="shared" si="37"/>
        <v>104576.00000000004</v>
      </c>
    </row>
    <row r="89" spans="3:14" x14ac:dyDescent="0.25">
      <c r="C89" s="19">
        <f t="shared" si="21"/>
        <v>84</v>
      </c>
      <c r="D89" s="30">
        <f t="shared" si="28"/>
        <v>-1095.0569104157667</v>
      </c>
      <c r="E89" s="24">
        <f t="shared" si="29"/>
        <v>16677.208625858901</v>
      </c>
      <c r="F89" s="24">
        <f t="shared" si="30"/>
        <v>-833.85610015132534</v>
      </c>
      <c r="G89" s="24">
        <f t="shared" si="31"/>
        <v>6881.7959421170426</v>
      </c>
      <c r="H89" s="32">
        <f t="shared" si="25"/>
        <v>-638.42266052078185</v>
      </c>
      <c r="I89" s="24">
        <f t="shared" si="32"/>
        <v>7063.5843527428406</v>
      </c>
      <c r="J89" s="32">
        <f t="shared" si="33"/>
        <v>2567.3356710878738</v>
      </c>
      <c r="K89" s="24">
        <f t="shared" si="34"/>
        <v>73953.411079281257</v>
      </c>
      <c r="L89" s="8">
        <f t="shared" si="35"/>
        <v>6.7544985013223313E-2</v>
      </c>
      <c r="M89" s="9">
        <f t="shared" si="36"/>
        <v>0.77471882106816181</v>
      </c>
      <c r="N89" s="26">
        <f t="shared" si="37"/>
        <v>104576.00000000004</v>
      </c>
    </row>
    <row r="90" spans="3:14" x14ac:dyDescent="0.25">
      <c r="C90" s="19">
        <f t="shared" si="21"/>
        <v>85</v>
      </c>
      <c r="D90" s="30">
        <f t="shared" si="28"/>
        <v>-942.40695917635878</v>
      </c>
      <c r="E90" s="24">
        <f t="shared" si="29"/>
        <v>15734.801666682542</v>
      </c>
      <c r="F90" s="24">
        <f t="shared" si="30"/>
        <v>-778.04202635290187</v>
      </c>
      <c r="G90" s="24">
        <f t="shared" si="31"/>
        <v>6103.7539157641404</v>
      </c>
      <c r="H90" s="32">
        <f t="shared" si="25"/>
        <v>-634.0791320516862</v>
      </c>
      <c r="I90" s="24">
        <f t="shared" si="32"/>
        <v>6429.5052206911541</v>
      </c>
      <c r="J90" s="32">
        <f t="shared" si="33"/>
        <v>2354.5281175809469</v>
      </c>
      <c r="K90" s="24">
        <f t="shared" si="34"/>
        <v>76307.939196862208</v>
      </c>
      <c r="L90" s="8">
        <f t="shared" si="35"/>
        <v>6.1481651819644607E-2</v>
      </c>
      <c r="M90" s="9">
        <f t="shared" si="36"/>
        <v>0.79117048287899094</v>
      </c>
      <c r="N90" s="26">
        <f t="shared" si="37"/>
        <v>104576.00000000004</v>
      </c>
    </row>
    <row r="91" spans="3:14" x14ac:dyDescent="0.25">
      <c r="C91" s="19">
        <f t="shared" si="21"/>
        <v>86</v>
      </c>
      <c r="D91" s="30">
        <f t="shared" si="28"/>
        <v>-809.33591569980217</v>
      </c>
      <c r="E91" s="24">
        <f t="shared" si="29"/>
        <v>14925.465750982741</v>
      </c>
      <c r="F91" s="24">
        <f t="shared" si="30"/>
        <v>-716.60256324123293</v>
      </c>
      <c r="G91" s="24">
        <f t="shared" si="31"/>
        <v>5387.1513525229075</v>
      </c>
      <c r="H91" s="32">
        <f t="shared" si="25"/>
        <v>-617.22992795601613</v>
      </c>
      <c r="I91" s="24">
        <f t="shared" si="32"/>
        <v>5812.2752927351376</v>
      </c>
      <c r="J91" s="32">
        <f t="shared" si="33"/>
        <v>2143.1684068970512</v>
      </c>
      <c r="K91" s="24">
        <f t="shared" si="34"/>
        <v>78451.107603759257</v>
      </c>
      <c r="L91" s="8">
        <f t="shared" si="35"/>
        <v>5.557943785127694E-2</v>
      </c>
      <c r="M91" s="9">
        <f t="shared" si="36"/>
        <v>0.8057621528505049</v>
      </c>
      <c r="N91" s="26">
        <f t="shared" si="37"/>
        <v>104576.00000000004</v>
      </c>
    </row>
    <row r="92" spans="3:14" x14ac:dyDescent="0.25">
      <c r="C92" s="19">
        <f t="shared" si="21"/>
        <v>87</v>
      </c>
      <c r="D92" s="30">
        <f t="shared" si="28"/>
        <v>-694.00732653601176</v>
      </c>
      <c r="E92" s="24">
        <f t="shared" si="29"/>
        <v>14231.45842444673</v>
      </c>
      <c r="F92" s="24">
        <f t="shared" si="30"/>
        <v>-652.78051159471511</v>
      </c>
      <c r="G92" s="24">
        <f t="shared" si="31"/>
        <v>4734.3708409281926</v>
      </c>
      <c r="H92" s="32">
        <f t="shared" si="25"/>
        <v>-590.63725944765224</v>
      </c>
      <c r="I92" s="24">
        <f t="shared" si="32"/>
        <v>5221.6380332874851</v>
      </c>
      <c r="J92" s="32">
        <f t="shared" si="33"/>
        <v>1937.4250975783791</v>
      </c>
      <c r="K92" s="24">
        <f t="shared" si="34"/>
        <v>80388.532701337637</v>
      </c>
      <c r="L92" s="8">
        <f t="shared" si="35"/>
        <v>4.9931514241197648E-2</v>
      </c>
      <c r="M92" s="9">
        <f t="shared" si="36"/>
        <v>0.81864070852418447</v>
      </c>
      <c r="N92" s="26">
        <f t="shared" si="37"/>
        <v>104576.00000000004</v>
      </c>
    </row>
    <row r="93" spans="3:14" x14ac:dyDescent="0.25">
      <c r="C93" s="19">
        <f t="shared" si="21"/>
        <v>88</v>
      </c>
      <c r="D93" s="30">
        <f t="shared" si="28"/>
        <v>-594.49219662592498</v>
      </c>
      <c r="E93" s="24">
        <f t="shared" si="29"/>
        <v>13636.966227820805</v>
      </c>
      <c r="F93" s="24">
        <f t="shared" si="30"/>
        <v>-589.10051360612317</v>
      </c>
      <c r="G93" s="24">
        <f t="shared" si="31"/>
        <v>4145.2703273220695</v>
      </c>
      <c r="H93" s="32">
        <f t="shared" si="25"/>
        <v>-556.95330086378021</v>
      </c>
      <c r="I93" s="24">
        <f t="shared" si="32"/>
        <v>4664.6847324237051</v>
      </c>
      <c r="J93" s="32">
        <f t="shared" si="33"/>
        <v>1740.5460110958284</v>
      </c>
      <c r="K93" s="24">
        <f t="shared" si="34"/>
        <v>82129.07871243346</v>
      </c>
      <c r="L93" s="8">
        <f t="shared" si="35"/>
        <v>4.460569090827441E-2</v>
      </c>
      <c r="M93" s="9">
        <f t="shared" si="36"/>
        <v>0.82995872327166043</v>
      </c>
      <c r="N93" s="26">
        <f t="shared" si="37"/>
        <v>104576.00000000004</v>
      </c>
    </row>
    <row r="94" spans="3:14" x14ac:dyDescent="0.25">
      <c r="C94" s="19">
        <f t="shared" si="21"/>
        <v>89</v>
      </c>
      <c r="D94" s="30">
        <f t="shared" si="28"/>
        <v>-508.89718527594715</v>
      </c>
      <c r="E94" s="24">
        <f t="shared" si="29"/>
        <v>13128.069042544857</v>
      </c>
      <c r="F94" s="24">
        <f t="shared" si="30"/>
        <v>-527.42039655457029</v>
      </c>
      <c r="G94" s="24">
        <f t="shared" si="31"/>
        <v>3617.8499307674992</v>
      </c>
      <c r="H94" s="32">
        <f t="shared" si="25"/>
        <v>-518.57732897738424</v>
      </c>
      <c r="I94" s="24">
        <f t="shared" si="32"/>
        <v>4146.1074034463209</v>
      </c>
      <c r="J94" s="32">
        <f t="shared" si="33"/>
        <v>1554.8949108079016</v>
      </c>
      <c r="K94" s="24">
        <f t="shared" si="34"/>
        <v>83683.973623241356</v>
      </c>
      <c r="L94" s="8">
        <f t="shared" si="35"/>
        <v>3.9646834870776478E-2</v>
      </c>
      <c r="M94" s="9">
        <f t="shared" si="36"/>
        <v>0.83986843087025398</v>
      </c>
      <c r="N94" s="26">
        <f t="shared" si="37"/>
        <v>104576.00000000003</v>
      </c>
    </row>
    <row r="95" spans="3:14" x14ac:dyDescent="0.25">
      <c r="C95" s="19">
        <f t="shared" si="21"/>
        <v>90</v>
      </c>
      <c r="D95" s="30">
        <f t="shared" si="28"/>
        <v>-435.4430740019975</v>
      </c>
      <c r="E95" s="24">
        <f t="shared" si="29"/>
        <v>12692.625968542859</v>
      </c>
      <c r="F95" s="24">
        <f t="shared" si="30"/>
        <v>-469.01940868987731</v>
      </c>
      <c r="G95" s="24">
        <f t="shared" si="31"/>
        <v>3148.8305220776219</v>
      </c>
      <c r="H95" s="32">
        <f t="shared" si="25"/>
        <v>-477.57331845689873</v>
      </c>
      <c r="I95" s="24">
        <f t="shared" si="32"/>
        <v>3668.5340849894219</v>
      </c>
      <c r="J95" s="32">
        <f t="shared" si="33"/>
        <v>1382.0358011487735</v>
      </c>
      <c r="K95" s="24">
        <f t="shared" si="34"/>
        <v>85066.009424390126</v>
      </c>
      <c r="L95" s="8">
        <f t="shared" si="35"/>
        <v>3.5080076547098972E-2</v>
      </c>
      <c r="M95" s="9">
        <f t="shared" si="36"/>
        <v>0.84851728417016858</v>
      </c>
      <c r="N95" s="26">
        <f t="shared" si="37"/>
        <v>104576.00000000003</v>
      </c>
    </row>
    <row r="96" spans="3:14" x14ac:dyDescent="0.25">
      <c r="C96" s="19">
        <f t="shared" si="21"/>
        <v>91</v>
      </c>
      <c r="D96" s="30">
        <f>-$D$4*E95*I95</f>
        <v>-372.50664794897085</v>
      </c>
      <c r="E96" s="24">
        <f t="shared" si="29"/>
        <v>12320.119320593889</v>
      </c>
      <c r="F96" s="24">
        <f t="shared" si="30"/>
        <v>-414.70098257043463</v>
      </c>
      <c r="G96" s="24">
        <f t="shared" si="31"/>
        <v>2734.1295395071875</v>
      </c>
      <c r="H96" s="32">
        <f t="shared" si="25"/>
        <v>-435.63706447706841</v>
      </c>
      <c r="I96" s="24">
        <f t="shared" si="32"/>
        <v>3232.8970205123533</v>
      </c>
      <c r="J96" s="32">
        <f>$G$4*I95</f>
        <v>1222.8446949964739</v>
      </c>
      <c r="K96" s="24">
        <f t="shared" si="34"/>
        <v>86288.854119386597</v>
      </c>
      <c r="L96" s="8">
        <f>I96/$C$4</f>
        <v>3.0914330444005825E-2</v>
      </c>
      <c r="M96" s="9">
        <f>(K96+I96)/$C$4</f>
        <v>0.8560448969161083</v>
      </c>
      <c r="N96" s="26">
        <f t="shared" si="37"/>
        <v>104576.00000000003</v>
      </c>
    </row>
    <row r="97" spans="3:14" x14ac:dyDescent="0.25">
      <c r="C97" s="19">
        <f t="shared" si="21"/>
        <v>92</v>
      </c>
      <c r="D97" s="30">
        <f t="shared" ref="D97:D112" si="38">-$D$4*E96*I96</f>
        <v>-318.63741635123728</v>
      </c>
      <c r="E97" s="24">
        <f t="shared" ref="E97:E112" si="39">E96+D97</f>
        <v>12001.481904242652</v>
      </c>
      <c r="F97" s="24">
        <f t="shared" ref="F97:F112" si="40">($D$4*E96*I96)-((1/$F$4)*G96)</f>
        <v>-364.89496852555959</v>
      </c>
      <c r="G97" s="24">
        <f t="shared" ref="G97:G112" si="41">F97+G96</f>
        <v>2369.2345709816277</v>
      </c>
      <c r="H97" s="32">
        <f t="shared" si="25"/>
        <v>-394.09995529398748</v>
      </c>
      <c r="I97" s="24">
        <f t="shared" ref="I97:I112" si="42">I96+H97</f>
        <v>2838.7970652183658</v>
      </c>
      <c r="J97" s="32">
        <f t="shared" si="33"/>
        <v>1077.6323401707843</v>
      </c>
      <c r="K97" s="24">
        <f t="shared" ref="K97:K112" si="43">K96+J97</f>
        <v>87366.486459557374</v>
      </c>
      <c r="L97" s="8">
        <f t="shared" ref="L97:L112" si="44">I97/$C$4</f>
        <v>2.7145779769912462E-2</v>
      </c>
      <c r="M97" s="9">
        <f t="shared" ref="M97:M112" si="45">(K97+I97)/$C$4</f>
        <v>0.86258112305668366</v>
      </c>
      <c r="N97" s="26">
        <f t="shared" ref="N97:N112" si="46">E97+G97+I97+K97</f>
        <v>104576.00000000001</v>
      </c>
    </row>
    <row r="98" spans="3:14" x14ac:dyDescent="0.25">
      <c r="C98" s="19">
        <f t="shared" si="21"/>
        <v>93</v>
      </c>
      <c r="D98" s="30">
        <f t="shared" si="38"/>
        <v>-272.55817286428288</v>
      </c>
      <c r="E98" s="24">
        <f t="shared" si="39"/>
        <v>11728.923731378369</v>
      </c>
      <c r="F98" s="24">
        <f t="shared" si="40"/>
        <v>-319.75046988112405</v>
      </c>
      <c r="G98" s="24">
        <f t="shared" si="41"/>
        <v>2049.4841011005037</v>
      </c>
      <c r="H98" s="32">
        <f t="shared" si="25"/>
        <v>-353.95704566071493</v>
      </c>
      <c r="I98" s="24">
        <f t="shared" si="42"/>
        <v>2484.840019557651</v>
      </c>
      <c r="J98" s="32">
        <f t="shared" si="33"/>
        <v>946.26568840612185</v>
      </c>
      <c r="K98" s="24">
        <f t="shared" si="43"/>
        <v>88312.752147963503</v>
      </c>
      <c r="L98" s="8">
        <f t="shared" si="44"/>
        <v>2.376109259827925E-2</v>
      </c>
      <c r="M98" s="9">
        <f t="shared" si="45"/>
        <v>0.86824502914168789</v>
      </c>
      <c r="N98" s="26">
        <f t="shared" si="46"/>
        <v>104576.00000000003</v>
      </c>
    </row>
    <row r="99" spans="3:14" x14ac:dyDescent="0.25">
      <c r="C99" s="19">
        <f t="shared" si="21"/>
        <v>94</v>
      </c>
      <c r="D99" s="30">
        <f t="shared" si="38"/>
        <v>-233.15599259254736</v>
      </c>
      <c r="E99" s="24">
        <f t="shared" si="39"/>
        <v>11495.767738785822</v>
      </c>
      <c r="F99" s="24">
        <f t="shared" si="40"/>
        <v>-279.21503268257857</v>
      </c>
      <c r="G99" s="24">
        <f t="shared" si="41"/>
        <v>1770.2690684179252</v>
      </c>
      <c r="H99" s="32">
        <f t="shared" si="25"/>
        <v>-315.90898124409102</v>
      </c>
      <c r="I99" s="24">
        <f t="shared" si="42"/>
        <v>2168.9310383135598</v>
      </c>
      <c r="J99" s="32">
        <f t="shared" si="33"/>
        <v>828.28000651921695</v>
      </c>
      <c r="K99" s="24">
        <f t="shared" si="43"/>
        <v>89141.032154482717</v>
      </c>
      <c r="L99" s="8">
        <f t="shared" si="44"/>
        <v>2.0740237131976359E-2</v>
      </c>
      <c r="M99" s="9">
        <f t="shared" si="45"/>
        <v>0.87314453787481139</v>
      </c>
      <c r="N99" s="26">
        <f t="shared" si="46"/>
        <v>104576.00000000003</v>
      </c>
    </row>
    <row r="100" spans="3:14" x14ac:dyDescent="0.25">
      <c r="C100" s="19">
        <f t="shared" si="21"/>
        <v>95</v>
      </c>
      <c r="D100" s="30">
        <f t="shared" si="38"/>
        <v>-199.46821966317003</v>
      </c>
      <c r="E100" s="24">
        <f t="shared" si="39"/>
        <v>11296.299519122653</v>
      </c>
      <c r="F100" s="24">
        <f t="shared" si="40"/>
        <v>-243.09904744131126</v>
      </c>
      <c r="G100" s="24">
        <f t="shared" si="41"/>
        <v>1527.1700209766138</v>
      </c>
      <c r="H100" s="32">
        <f t="shared" si="25"/>
        <v>-280.40974566670525</v>
      </c>
      <c r="I100" s="24">
        <f t="shared" si="42"/>
        <v>1888.5212926468546</v>
      </c>
      <c r="J100" s="32">
        <f t="shared" si="33"/>
        <v>722.97701277118654</v>
      </c>
      <c r="K100" s="24">
        <f t="shared" si="43"/>
        <v>89864.009167253898</v>
      </c>
      <c r="L100" s="8">
        <f t="shared" si="44"/>
        <v>1.8058840390212424E-2</v>
      </c>
      <c r="M100" s="9">
        <f t="shared" si="45"/>
        <v>0.8773765535103728</v>
      </c>
      <c r="N100" s="26">
        <f t="shared" si="46"/>
        <v>104576.00000000001</v>
      </c>
    </row>
    <row r="101" spans="3:14" x14ac:dyDescent="0.25">
      <c r="C101" s="19">
        <f t="shared" si="21"/>
        <v>96</v>
      </c>
      <c r="D101" s="30">
        <f t="shared" si="38"/>
        <v>-170.66641735983643</v>
      </c>
      <c r="E101" s="24">
        <f t="shared" si="39"/>
        <v>11125.633101762816</v>
      </c>
      <c r="F101" s="24">
        <f t="shared" si="40"/>
        <v>-211.12608788431703</v>
      </c>
      <c r="G101" s="24">
        <f t="shared" si="41"/>
        <v>1316.0439330922968</v>
      </c>
      <c r="H101" s="32">
        <f t="shared" si="25"/>
        <v>-247.71459230479803</v>
      </c>
      <c r="I101" s="24">
        <f t="shared" si="42"/>
        <v>1640.8067003420565</v>
      </c>
      <c r="J101" s="32">
        <f t="shared" si="33"/>
        <v>629.50709754895149</v>
      </c>
      <c r="K101" s="24">
        <f t="shared" si="43"/>
        <v>90493.516264802849</v>
      </c>
      <c r="L101" s="8">
        <f t="shared" si="44"/>
        <v>1.5690088551312504E-2</v>
      </c>
      <c r="M101" s="9">
        <f t="shared" si="45"/>
        <v>0.88102741513487715</v>
      </c>
      <c r="N101" s="26">
        <f t="shared" si="46"/>
        <v>104576.00000000001</v>
      </c>
    </row>
    <row r="102" spans="3:14" x14ac:dyDescent="0.25">
      <c r="C102" s="19">
        <f t="shared" si="21"/>
        <v>97</v>
      </c>
      <c r="D102" s="30">
        <f t="shared" si="38"/>
        <v>-146.04010671135845</v>
      </c>
      <c r="E102" s="24">
        <f t="shared" si="39"/>
        <v>10979.592995051458</v>
      </c>
      <c r="F102" s="24">
        <f t="shared" si="40"/>
        <v>-182.97087656171576</v>
      </c>
      <c r="G102" s="24">
        <f t="shared" si="41"/>
        <v>1133.073056530581</v>
      </c>
      <c r="H102" s="32">
        <f t="shared" si="25"/>
        <v>-217.92458350761126</v>
      </c>
      <c r="I102" s="24">
        <f t="shared" si="42"/>
        <v>1422.8821168344452</v>
      </c>
      <c r="J102" s="32">
        <f t="shared" si="33"/>
        <v>546.93556678068546</v>
      </c>
      <c r="K102" s="24">
        <f t="shared" si="43"/>
        <v>91040.45183158353</v>
      </c>
      <c r="L102" s="8">
        <f t="shared" si="44"/>
        <v>1.3606201392618242E-2</v>
      </c>
      <c r="M102" s="9">
        <f t="shared" si="45"/>
        <v>0.88417355749328697</v>
      </c>
      <c r="N102" s="26">
        <f t="shared" si="46"/>
        <v>104576.00000000001</v>
      </c>
    </row>
    <row r="103" spans="3:14" x14ac:dyDescent="0.25">
      <c r="C103" s="19">
        <f t="shared" si="21"/>
        <v>98</v>
      </c>
      <c r="D103" s="30">
        <f t="shared" si="38"/>
        <v>-124.98133218223572</v>
      </c>
      <c r="E103" s="24">
        <f t="shared" si="39"/>
        <v>10854.611662869223</v>
      </c>
      <c r="F103" s="24">
        <f t="shared" si="40"/>
        <v>-158.28693195040952</v>
      </c>
      <c r="G103" s="24">
        <f t="shared" si="41"/>
        <v>974.78612458017142</v>
      </c>
      <c r="H103" s="32">
        <f t="shared" si="25"/>
        <v>-191.0257748121698</v>
      </c>
      <c r="I103" s="24">
        <f t="shared" si="42"/>
        <v>1231.8563420222754</v>
      </c>
      <c r="J103" s="32">
        <f t="shared" si="33"/>
        <v>474.29403894481504</v>
      </c>
      <c r="K103" s="24">
        <f t="shared" si="43"/>
        <v>91514.74587052835</v>
      </c>
      <c r="L103" s="8">
        <f t="shared" si="44"/>
        <v>1.1779532034331734E-2</v>
      </c>
      <c r="M103" s="9">
        <f t="shared" si="45"/>
        <v>0.88688228859920659</v>
      </c>
      <c r="N103" s="26">
        <f t="shared" si="46"/>
        <v>104576.00000000001</v>
      </c>
    </row>
    <row r="104" spans="3:14" x14ac:dyDescent="0.25">
      <c r="C104" s="19">
        <f t="shared" si="21"/>
        <v>99</v>
      </c>
      <c r="D104" s="30">
        <f t="shared" si="38"/>
        <v>-106.97057773675527</v>
      </c>
      <c r="E104" s="24">
        <f t="shared" si="39"/>
        <v>10747.641085132469</v>
      </c>
      <c r="F104" s="24">
        <f t="shared" si="40"/>
        <v>-136.72595340828758</v>
      </c>
      <c r="G104" s="24">
        <f t="shared" si="41"/>
        <v>838.06017117188389</v>
      </c>
      <c r="H104" s="32">
        <f t="shared" si="25"/>
        <v>-166.92224952904894</v>
      </c>
      <c r="I104" s="24">
        <f t="shared" si="42"/>
        <v>1064.9340924932264</v>
      </c>
      <c r="J104" s="32">
        <f t="shared" si="33"/>
        <v>410.61878067409179</v>
      </c>
      <c r="K104" s="24">
        <f t="shared" si="43"/>
        <v>91925.364651202442</v>
      </c>
      <c r="L104" s="8">
        <f t="shared" si="44"/>
        <v>1.0183350792660136E-2</v>
      </c>
      <c r="M104" s="9">
        <f t="shared" si="45"/>
        <v>0.88921261803564566</v>
      </c>
      <c r="N104" s="26">
        <f t="shared" si="46"/>
        <v>104576.00000000003</v>
      </c>
    </row>
    <row r="105" spans="3:14" x14ac:dyDescent="0.25">
      <c r="C105" s="19">
        <f t="shared" si="21"/>
        <v>100</v>
      </c>
      <c r="D105" s="30">
        <f t="shared" si="38"/>
        <v>-91.564235243507696</v>
      </c>
      <c r="E105" s="24">
        <f t="shared" si="39"/>
        <v>10656.076849888961</v>
      </c>
      <c r="F105" s="24">
        <f t="shared" si="40"/>
        <v>-117.95080754946328</v>
      </c>
      <c r="G105" s="24">
        <f t="shared" si="41"/>
        <v>720.10936362242057</v>
      </c>
      <c r="H105" s="32">
        <f t="shared" si="25"/>
        <v>-145.46298803810447</v>
      </c>
      <c r="I105" s="24">
        <f t="shared" si="42"/>
        <v>919.47110445512203</v>
      </c>
      <c r="J105" s="32">
        <f t="shared" si="33"/>
        <v>354.97803083107544</v>
      </c>
      <c r="K105" s="24">
        <f t="shared" si="43"/>
        <v>92280.342682033515</v>
      </c>
      <c r="L105" s="8">
        <f t="shared" si="44"/>
        <v>8.7923720973753262E-3</v>
      </c>
      <c r="M105" s="9">
        <f t="shared" si="45"/>
        <v>0.89121608960458076</v>
      </c>
      <c r="N105" s="26">
        <f t="shared" si="46"/>
        <v>104576.00000000001</v>
      </c>
    </row>
    <row r="106" spans="3:14" x14ac:dyDescent="0.25">
      <c r="C106" s="19">
        <f t="shared" si="21"/>
        <v>101</v>
      </c>
      <c r="D106" s="30">
        <f t="shared" si="38"/>
        <v>-78.383638002608478</v>
      </c>
      <c r="E106" s="24">
        <f t="shared" si="39"/>
        <v>10577.693211886353</v>
      </c>
      <c r="F106" s="24">
        <f t="shared" si="40"/>
        <v>-101.64370290299667</v>
      </c>
      <c r="G106" s="24">
        <f t="shared" si="41"/>
        <v>618.46566071942391</v>
      </c>
      <c r="H106" s="32">
        <f t="shared" si="25"/>
        <v>-126.4630272461022</v>
      </c>
      <c r="I106" s="24">
        <f t="shared" si="42"/>
        <v>793.0080772090198</v>
      </c>
      <c r="J106" s="32">
        <f t="shared" si="33"/>
        <v>306.49036815170734</v>
      </c>
      <c r="K106" s="24">
        <f t="shared" si="43"/>
        <v>92586.833050185218</v>
      </c>
      <c r="L106" s="8">
        <f t="shared" si="44"/>
        <v>7.5830790736786625E-3</v>
      </c>
      <c r="M106" s="9">
        <f t="shared" si="45"/>
        <v>0.89293758728000916</v>
      </c>
      <c r="N106" s="26">
        <f t="shared" si="46"/>
        <v>104576.00000000001</v>
      </c>
    </row>
    <row r="107" spans="3:14" x14ac:dyDescent="0.25">
      <c r="C107" s="19">
        <f t="shared" si="21"/>
        <v>102</v>
      </c>
      <c r="D107" s="30">
        <f t="shared" si="38"/>
        <v>-67.105569242119188</v>
      </c>
      <c r="E107" s="24">
        <f t="shared" si="39"/>
        <v>10510.587642644234</v>
      </c>
      <c r="F107" s="24">
        <f t="shared" si="40"/>
        <v>-87.510845937736789</v>
      </c>
      <c r="G107" s="24">
        <f t="shared" si="41"/>
        <v>530.95481478168711</v>
      </c>
      <c r="H107" s="32">
        <f t="shared" si="25"/>
        <v>-109.71961055648396</v>
      </c>
      <c r="I107" s="24">
        <f t="shared" si="42"/>
        <v>683.28846665253582</v>
      </c>
      <c r="J107" s="32">
        <f t="shared" si="33"/>
        <v>264.33602573633993</v>
      </c>
      <c r="K107" s="24">
        <f t="shared" si="43"/>
        <v>92851.169075921556</v>
      </c>
      <c r="L107" s="8">
        <f t="shared" si="44"/>
        <v>6.5338936912153443E-3</v>
      </c>
      <c r="M107" s="9">
        <f t="shared" si="45"/>
        <v>0.89441609492210539</v>
      </c>
      <c r="N107" s="26">
        <f t="shared" si="46"/>
        <v>104576.00000000001</v>
      </c>
    </row>
    <row r="108" spans="3:14" x14ac:dyDescent="0.25">
      <c r="C108" s="19">
        <f t="shared" si="21"/>
        <v>103</v>
      </c>
      <c r="D108" s="30">
        <f t="shared" si="38"/>
        <v>-57.454106511675754</v>
      </c>
      <c r="E108" s="24">
        <f t="shared" si="39"/>
        <v>10453.133536132558</v>
      </c>
      <c r="F108" s="24">
        <f t="shared" si="40"/>
        <v>-75.28459718374603</v>
      </c>
      <c r="G108" s="24">
        <f t="shared" si="41"/>
        <v>455.67021759794108</v>
      </c>
      <c r="H108" s="32">
        <f t="shared" si="25"/>
        <v>-95.024118522090163</v>
      </c>
      <c r="I108" s="24">
        <f t="shared" si="42"/>
        <v>588.26434813044568</v>
      </c>
      <c r="J108" s="32">
        <f t="shared" si="33"/>
        <v>227.76282221751194</v>
      </c>
      <c r="K108" s="24">
        <f t="shared" si="43"/>
        <v>93078.931898139068</v>
      </c>
      <c r="L108" s="8">
        <f t="shared" si="44"/>
        <v>5.6252328271347695E-3</v>
      </c>
      <c r="M108" s="9">
        <f t="shared" si="45"/>
        <v>0.89568539862176322</v>
      </c>
      <c r="N108" s="26">
        <f t="shared" si="46"/>
        <v>104576.00000000001</v>
      </c>
    </row>
    <row r="109" spans="3:14" x14ac:dyDescent="0.25">
      <c r="C109" s="19">
        <f t="shared" si="21"/>
        <v>104</v>
      </c>
      <c r="D109" s="30">
        <f t="shared" si="38"/>
        <v>-49.193646284428162</v>
      </c>
      <c r="E109" s="24">
        <f t="shared" si="39"/>
        <v>10403.93988984813</v>
      </c>
      <c r="F109" s="24">
        <f t="shared" si="40"/>
        <v>-64.7239081150571</v>
      </c>
      <c r="G109" s="24">
        <f t="shared" si="41"/>
        <v>390.94630948288398</v>
      </c>
      <c r="H109" s="32">
        <f t="shared" si="25"/>
        <v>-82.170561643996606</v>
      </c>
      <c r="I109" s="24">
        <f t="shared" si="42"/>
        <v>506.09378648644906</v>
      </c>
      <c r="J109" s="32">
        <f t="shared" si="33"/>
        <v>196.08811604348188</v>
      </c>
      <c r="K109" s="24">
        <f t="shared" si="43"/>
        <v>93275.020014182548</v>
      </c>
      <c r="L109" s="8">
        <f t="shared" si="44"/>
        <v>4.83948311741173E-3</v>
      </c>
      <c r="M109" s="9">
        <f t="shared" si="45"/>
        <v>0.89677472652108514</v>
      </c>
      <c r="N109" s="26">
        <f t="shared" si="46"/>
        <v>104576.00000000001</v>
      </c>
    </row>
    <row r="110" spans="3:14" x14ac:dyDescent="0.25">
      <c r="C110" s="19">
        <f t="shared" si="21"/>
        <v>105</v>
      </c>
      <c r="D110" s="30">
        <f t="shared" si="38"/>
        <v>-42.122954665845199</v>
      </c>
      <c r="E110" s="24">
        <f t="shared" si="39"/>
        <v>10361.816935182285</v>
      </c>
      <c r="F110" s="24">
        <f t="shared" si="40"/>
        <v>-55.613622704875795</v>
      </c>
      <c r="G110" s="24">
        <f t="shared" si="41"/>
        <v>335.33268677800817</v>
      </c>
      <c r="H110" s="32">
        <f t="shared" si="25"/>
        <v>-70.961351458095351</v>
      </c>
      <c r="I110" s="24">
        <f t="shared" si="42"/>
        <v>435.13243502835371</v>
      </c>
      <c r="J110" s="32">
        <f t="shared" si="33"/>
        <v>168.69792882881634</v>
      </c>
      <c r="K110" s="24">
        <f t="shared" si="43"/>
        <v>93443.717943011361</v>
      </c>
      <c r="L110" s="8">
        <f t="shared" si="44"/>
        <v>4.1609206225936514E-3</v>
      </c>
      <c r="M110" s="9">
        <f t="shared" si="45"/>
        <v>0.89770932506540424</v>
      </c>
      <c r="N110" s="26">
        <f t="shared" si="46"/>
        <v>104576.00000000001</v>
      </c>
    </row>
    <row r="111" spans="3:14" x14ac:dyDescent="0.25">
      <c r="C111" s="19">
        <f t="shared" si="21"/>
        <v>106</v>
      </c>
      <c r="D111" s="30">
        <f t="shared" si="38"/>
        <v>-36.070101074591207</v>
      </c>
      <c r="E111" s="24">
        <f t="shared" si="39"/>
        <v>10325.746834107695</v>
      </c>
      <c r="F111" s="24">
        <f t="shared" si="40"/>
        <v>-47.763070619910835</v>
      </c>
      <c r="G111" s="24">
        <f t="shared" si="41"/>
        <v>287.56961615809735</v>
      </c>
      <c r="H111" s="32">
        <f t="shared" si="25"/>
        <v>-61.210973314949186</v>
      </c>
      <c r="I111" s="24">
        <f t="shared" si="42"/>
        <v>373.92146171340454</v>
      </c>
      <c r="J111" s="32">
        <f t="shared" si="33"/>
        <v>145.04414500945123</v>
      </c>
      <c r="K111" s="24">
        <f t="shared" si="43"/>
        <v>93588.762088020812</v>
      </c>
      <c r="L111" s="8">
        <f t="shared" si="44"/>
        <v>3.5755953728714481E-3</v>
      </c>
      <c r="M111" s="9">
        <f t="shared" si="45"/>
        <v>0.89851097335654651</v>
      </c>
      <c r="N111" s="26">
        <f t="shared" si="46"/>
        <v>104576.00000000001</v>
      </c>
    </row>
    <row r="112" spans="3:14" x14ac:dyDescent="0.25">
      <c r="C112" s="19">
        <f t="shared" si="21"/>
        <v>107</v>
      </c>
      <c r="D112" s="30">
        <f t="shared" si="38"/>
        <v>-30.888146795936869</v>
      </c>
      <c r="E112" s="24">
        <f t="shared" si="39"/>
        <v>10294.858687311758</v>
      </c>
      <c r="F112" s="24">
        <f t="shared" si="40"/>
        <v>-41.004257243587467</v>
      </c>
      <c r="G112" s="24">
        <f t="shared" si="41"/>
        <v>246.56535891450989</v>
      </c>
      <c r="H112" s="32">
        <f t="shared" si="25"/>
        <v>-52.748083198277172</v>
      </c>
      <c r="I112" s="24">
        <f t="shared" si="42"/>
        <v>321.17337851512735</v>
      </c>
      <c r="J112" s="32">
        <f t="shared" si="33"/>
        <v>124.64048723780151</v>
      </c>
      <c r="K112" s="24">
        <f t="shared" si="43"/>
        <v>93713.402575258617</v>
      </c>
      <c r="L112" s="8">
        <f t="shared" si="44"/>
        <v>3.0711958624840053E-3</v>
      </c>
      <c r="M112" s="9">
        <f t="shared" si="45"/>
        <v>0.89919843897044971</v>
      </c>
      <c r="N112" s="26">
        <f t="shared" si="46"/>
        <v>104576.00000000001</v>
      </c>
    </row>
    <row r="113" spans="3:14" x14ac:dyDescent="0.25">
      <c r="C113" s="19">
        <f t="shared" si="21"/>
        <v>108</v>
      </c>
      <c r="D113" s="30">
        <f t="shared" ref="D113:D133" si="47">-$D$4*E112*I112</f>
        <v>-26.451476367517813</v>
      </c>
      <c r="E113" s="24">
        <f t="shared" ref="E113:E133" si="48">E112+D113</f>
        <v>10268.40721094424</v>
      </c>
      <c r="F113" s="24">
        <f t="shared" ref="F113:F133" si="49">($D$4*E112*I112)-((1/$F$4)*G112)</f>
        <v>-35.189863361109659</v>
      </c>
      <c r="G113" s="24">
        <f t="shared" ref="G113:G133" si="50">F113+G112</f>
        <v>211.37549555340024</v>
      </c>
      <c r="H113" s="32">
        <f t="shared" si="25"/>
        <v>-45.416453109748304</v>
      </c>
      <c r="I113" s="24">
        <f t="shared" ref="I113:I133" si="51">I112+H113</f>
        <v>275.75692540537904</v>
      </c>
      <c r="J113" s="32">
        <f t="shared" si="33"/>
        <v>107.05779283837578</v>
      </c>
      <c r="K113" s="24">
        <f t="shared" ref="K113:K133" si="52">K112+J113</f>
        <v>93820.460368096989</v>
      </c>
      <c r="L113" s="8">
        <f t="shared" ref="L113:L133" si="53">I113/$C$4</f>
        <v>2.6369045039529053E-3</v>
      </c>
      <c r="M113" s="9">
        <f t="shared" ref="M113:M133" si="54">(K113+I113)/$C$4</f>
        <v>0.89978787956607986</v>
      </c>
      <c r="N113" s="26">
        <f t="shared" ref="N113:N133" si="55">E113+G113+I113+K113</f>
        <v>104576.00000000001</v>
      </c>
    </row>
    <row r="114" spans="3:14" x14ac:dyDescent="0.25">
      <c r="C114" s="19">
        <f t="shared" si="21"/>
        <v>109</v>
      </c>
      <c r="D114" s="30">
        <f t="shared" si="47"/>
        <v>-22.652675210403256</v>
      </c>
      <c r="E114" s="24">
        <f t="shared" si="48"/>
        <v>10245.754535733837</v>
      </c>
      <c r="F114" s="24">
        <f t="shared" si="49"/>
        <v>-30.191198677946804</v>
      </c>
      <c r="G114" s="24">
        <f t="shared" si="50"/>
        <v>181.18429687545344</v>
      </c>
      <c r="H114" s="32">
        <f t="shared" si="25"/>
        <v>-39.075101246776285</v>
      </c>
      <c r="I114" s="24">
        <f t="shared" si="51"/>
        <v>236.68182415860275</v>
      </c>
      <c r="J114" s="32">
        <f t="shared" si="33"/>
        <v>91.918975135126345</v>
      </c>
      <c r="K114" s="24">
        <f t="shared" si="52"/>
        <v>93912.379343232111</v>
      </c>
      <c r="L114" s="8">
        <f t="shared" si="53"/>
        <v>2.2632518375019389E-3</v>
      </c>
      <c r="M114" s="9">
        <f t="shared" si="54"/>
        <v>0.90029319506761318</v>
      </c>
      <c r="N114" s="26">
        <f t="shared" si="55"/>
        <v>104576</v>
      </c>
    </row>
    <row r="115" spans="3:14" x14ac:dyDescent="0.25">
      <c r="C115" s="19">
        <f t="shared" si="21"/>
        <v>110</v>
      </c>
      <c r="D115" s="30">
        <f t="shared" si="47"/>
        <v>-19.399870987190099</v>
      </c>
      <c r="E115" s="24">
        <f t="shared" si="48"/>
        <v>10226.354664746646</v>
      </c>
      <c r="F115" s="24">
        <f t="shared" si="49"/>
        <v>-25.896203231673262</v>
      </c>
      <c r="G115" s="24">
        <f t="shared" si="50"/>
        <v>155.28809364378017</v>
      </c>
      <c r="H115" s="32">
        <f t="shared" si="25"/>
        <v>-33.597867167337547</v>
      </c>
      <c r="I115" s="24">
        <f t="shared" si="51"/>
        <v>203.08395699126521</v>
      </c>
      <c r="J115" s="32">
        <f t="shared" si="33"/>
        <v>78.893941386200908</v>
      </c>
      <c r="K115" s="24">
        <f t="shared" si="52"/>
        <v>93991.273284618306</v>
      </c>
      <c r="L115" s="8">
        <f t="shared" si="53"/>
        <v>1.9419748029305501E-3</v>
      </c>
      <c r="M115" s="9">
        <f t="shared" si="54"/>
        <v>0.90072633531220903</v>
      </c>
      <c r="N115" s="26">
        <f t="shared" si="55"/>
        <v>104576</v>
      </c>
    </row>
    <row r="116" spans="3:14" x14ac:dyDescent="0.25">
      <c r="C116" s="19">
        <f t="shared" si="21"/>
        <v>111</v>
      </c>
      <c r="D116" s="30">
        <f t="shared" si="47"/>
        <v>-16.614468567302659</v>
      </c>
      <c r="E116" s="24">
        <f t="shared" si="48"/>
        <v>10209.740196179344</v>
      </c>
      <c r="F116" s="24">
        <f t="shared" si="49"/>
        <v>-22.207554843642384</v>
      </c>
      <c r="G116" s="24">
        <f t="shared" si="50"/>
        <v>133.08053880013779</v>
      </c>
      <c r="H116" s="32">
        <f t="shared" si="25"/>
        <v>-28.872628919476689</v>
      </c>
      <c r="I116" s="24">
        <f t="shared" si="51"/>
        <v>174.21132807178853</v>
      </c>
      <c r="J116" s="32">
        <f t="shared" si="33"/>
        <v>67.694652330421732</v>
      </c>
      <c r="K116" s="24">
        <f t="shared" si="52"/>
        <v>94058.967936948728</v>
      </c>
      <c r="L116" s="8">
        <f t="shared" si="53"/>
        <v>1.6658824976264967E-3</v>
      </c>
      <c r="M116" s="9">
        <f t="shared" si="54"/>
        <v>0.90109756794121521</v>
      </c>
      <c r="N116" s="26">
        <f t="shared" si="55"/>
        <v>104576</v>
      </c>
    </row>
    <row r="117" spans="3:14" x14ac:dyDescent="0.25">
      <c r="C117" s="19">
        <f t="shared" si="21"/>
        <v>112</v>
      </c>
      <c r="D117" s="30">
        <f t="shared" si="47"/>
        <v>-14.229219190754609</v>
      </c>
      <c r="E117" s="24">
        <f t="shared" si="48"/>
        <v>10195.510976988589</v>
      </c>
      <c r="F117" s="24">
        <f t="shared" si="49"/>
        <v>-19.040915509279838</v>
      </c>
      <c r="G117" s="24">
        <f t="shared" si="50"/>
        <v>114.03962329085795</v>
      </c>
      <c r="H117" s="32">
        <f t="shared" si="25"/>
        <v>-24.800307990561727</v>
      </c>
      <c r="I117" s="24">
        <f t="shared" si="51"/>
        <v>149.41102008122681</v>
      </c>
      <c r="J117" s="32">
        <f t="shared" si="33"/>
        <v>58.070442690596174</v>
      </c>
      <c r="K117" s="24">
        <f t="shared" si="52"/>
        <v>94117.038379639329</v>
      </c>
      <c r="L117" s="8">
        <f t="shared" si="53"/>
        <v>1.4287314496751339E-3</v>
      </c>
      <c r="M117" s="9">
        <f t="shared" si="54"/>
        <v>0.90141571105913931</v>
      </c>
      <c r="N117" s="26">
        <f t="shared" si="55"/>
        <v>104576</v>
      </c>
    </row>
    <row r="118" spans="3:14" x14ac:dyDescent="0.25">
      <c r="C118" s="19">
        <f t="shared" si="21"/>
        <v>113</v>
      </c>
      <c r="D118" s="30">
        <f t="shared" si="47"/>
        <v>-12.186573562569682</v>
      </c>
      <c r="E118" s="24">
        <f t="shared" si="48"/>
        <v>10183.324403426021</v>
      </c>
      <c r="F118" s="24">
        <f t="shared" si="49"/>
        <v>-16.323332260144802</v>
      </c>
      <c r="G118" s="24">
        <f t="shared" si="50"/>
        <v>97.716291030713137</v>
      </c>
      <c r="H118" s="32">
        <f t="shared" si="25"/>
        <v>-21.29376753769445</v>
      </c>
      <c r="I118" s="24">
        <f t="shared" si="51"/>
        <v>128.11725254353235</v>
      </c>
      <c r="J118" s="32">
        <f t="shared" si="33"/>
        <v>49.803673360408936</v>
      </c>
      <c r="K118" s="24">
        <f t="shared" si="52"/>
        <v>94166.842052999738</v>
      </c>
      <c r="L118" s="8">
        <f t="shared" si="53"/>
        <v>1.2251114265561156E-3</v>
      </c>
      <c r="M118" s="9">
        <f t="shared" si="54"/>
        <v>0.90168833485257882</v>
      </c>
      <c r="N118" s="26">
        <f t="shared" si="55"/>
        <v>104576</v>
      </c>
    </row>
    <row r="119" spans="3:14" x14ac:dyDescent="0.25">
      <c r="C119" s="19">
        <f t="shared" si="21"/>
        <v>114</v>
      </c>
      <c r="D119" s="30">
        <f t="shared" si="47"/>
        <v>-10.437276354611578</v>
      </c>
      <c r="E119" s="24">
        <f t="shared" si="48"/>
        <v>10172.88712707141</v>
      </c>
      <c r="F119" s="24">
        <f t="shared" si="49"/>
        <v>-13.991796403066706</v>
      </c>
      <c r="G119" s="24">
        <f t="shared" si="50"/>
        <v>83.724494627646436</v>
      </c>
      <c r="H119" s="32">
        <f t="shared" si="25"/>
        <v>-18.276678090165831</v>
      </c>
      <c r="I119" s="24">
        <f t="shared" si="51"/>
        <v>109.84057445336651</v>
      </c>
      <c r="J119" s="32">
        <f t="shared" si="33"/>
        <v>42.705750847844115</v>
      </c>
      <c r="K119" s="24">
        <f t="shared" si="52"/>
        <v>94209.547803847585</v>
      </c>
      <c r="L119" s="8">
        <f t="shared" si="53"/>
        <v>1.0503420904735936E-3</v>
      </c>
      <c r="M119" s="9">
        <f t="shared" si="54"/>
        <v>0.90192193599201487</v>
      </c>
      <c r="N119" s="26">
        <f t="shared" si="55"/>
        <v>104576</v>
      </c>
    </row>
    <row r="120" spans="3:14" x14ac:dyDescent="0.25">
      <c r="C120" s="19">
        <f t="shared" si="21"/>
        <v>115</v>
      </c>
      <c r="D120" s="30">
        <f t="shared" si="47"/>
        <v>-8.9391661270942464</v>
      </c>
      <c r="E120" s="24">
        <f t="shared" si="48"/>
        <v>10163.947960944315</v>
      </c>
      <c r="F120" s="24">
        <f t="shared" si="49"/>
        <v>-11.991957529817363</v>
      </c>
      <c r="G120" s="24">
        <f t="shared" si="50"/>
        <v>71.732537097829066</v>
      </c>
      <c r="H120" s="32">
        <f t="shared" si="25"/>
        <v>-15.682401160877227</v>
      </c>
      <c r="I120" s="24">
        <f t="shared" si="51"/>
        <v>94.158173292489295</v>
      </c>
      <c r="J120" s="32">
        <f t="shared" si="33"/>
        <v>36.613524817788836</v>
      </c>
      <c r="K120" s="24">
        <f t="shared" si="52"/>
        <v>94246.161328665374</v>
      </c>
      <c r="L120" s="8">
        <f t="shared" si="53"/>
        <v>9.0038032906679638E-4</v>
      </c>
      <c r="M120" s="9">
        <f t="shared" si="54"/>
        <v>0.9021220882607659</v>
      </c>
      <c r="N120" s="26">
        <f t="shared" si="55"/>
        <v>104576</v>
      </c>
    </row>
    <row r="121" spans="3:14" x14ac:dyDescent="0.25">
      <c r="C121" s="19">
        <f t="shared" si="21"/>
        <v>116</v>
      </c>
      <c r="D121" s="30">
        <f t="shared" si="47"/>
        <v>-7.6561501875395042</v>
      </c>
      <c r="E121" s="24">
        <f t="shared" si="48"/>
        <v>10156.291810756775</v>
      </c>
      <c r="F121" s="24">
        <f t="shared" si="49"/>
        <v>-10.276984086917762</v>
      </c>
      <c r="G121" s="24">
        <f t="shared" si="50"/>
        <v>61.455553010911302</v>
      </c>
      <c r="H121" s="32">
        <f t="shared" si="25"/>
        <v>-13.452923489705832</v>
      </c>
      <c r="I121" s="24">
        <f t="shared" si="51"/>
        <v>80.70524980278347</v>
      </c>
      <c r="J121" s="32">
        <f t="shared" si="33"/>
        <v>31.386057764163098</v>
      </c>
      <c r="K121" s="24">
        <f t="shared" si="52"/>
        <v>94277.547386429535</v>
      </c>
      <c r="L121" s="8">
        <f t="shared" si="53"/>
        <v>7.7173777733689829E-4</v>
      </c>
      <c r="M121" s="9">
        <f t="shared" si="54"/>
        <v>0.90229357248539155</v>
      </c>
      <c r="N121" s="26">
        <f t="shared" si="55"/>
        <v>104576</v>
      </c>
    </row>
    <row r="122" spans="3:14" x14ac:dyDescent="0.25">
      <c r="C122" s="19">
        <f t="shared" si="21"/>
        <v>117</v>
      </c>
      <c r="D122" s="30">
        <f t="shared" si="47"/>
        <v>-6.5573285412567159</v>
      </c>
      <c r="E122" s="24">
        <f t="shared" si="48"/>
        <v>10149.734482215517</v>
      </c>
      <c r="F122" s="24">
        <f t="shared" si="49"/>
        <v>-8.8065597114711096</v>
      </c>
      <c r="G122" s="24">
        <f t="shared" si="50"/>
        <v>52.648993299440193</v>
      </c>
      <c r="H122" s="32">
        <f t="shared" si="25"/>
        <v>-11.537861681533329</v>
      </c>
      <c r="I122" s="24">
        <f t="shared" si="51"/>
        <v>69.167388121250141</v>
      </c>
      <c r="J122" s="32">
        <f t="shared" si="33"/>
        <v>26.901749934261154</v>
      </c>
      <c r="K122" s="24">
        <f t="shared" si="52"/>
        <v>94304.449136363794</v>
      </c>
      <c r="L122" s="8">
        <f t="shared" si="53"/>
        <v>6.6140785764659332E-4</v>
      </c>
      <c r="M122" s="9">
        <f t="shared" si="54"/>
        <v>0.90244048849148029</v>
      </c>
      <c r="N122" s="26">
        <f t="shared" si="55"/>
        <v>104576</v>
      </c>
    </row>
    <row r="123" spans="3:14" x14ac:dyDescent="0.25">
      <c r="C123" s="19">
        <f t="shared" si="21"/>
        <v>118</v>
      </c>
      <c r="D123" s="30">
        <f t="shared" si="47"/>
        <v>-5.6162449940722921</v>
      </c>
      <c r="E123" s="24">
        <f t="shared" si="48"/>
        <v>10144.118237221444</v>
      </c>
      <c r="F123" s="24">
        <f t="shared" si="49"/>
        <v>-7.5460033307877561</v>
      </c>
      <c r="G123" s="24">
        <f t="shared" si="50"/>
        <v>45.102989968652437</v>
      </c>
      <c r="H123" s="32">
        <f t="shared" si="25"/>
        <v>-9.8935477155566645</v>
      </c>
      <c r="I123" s="24">
        <f t="shared" si="51"/>
        <v>59.273840405693477</v>
      </c>
      <c r="J123" s="32">
        <f t="shared" si="33"/>
        <v>23.055796040416713</v>
      </c>
      <c r="K123" s="24">
        <f t="shared" si="52"/>
        <v>94327.504932404205</v>
      </c>
      <c r="L123" s="8">
        <f t="shared" si="53"/>
        <v>5.6680156446692808E-4</v>
      </c>
      <c r="M123" s="9">
        <f t="shared" si="54"/>
        <v>0.90256635148418274</v>
      </c>
      <c r="N123" s="26">
        <f t="shared" si="55"/>
        <v>104576</v>
      </c>
    </row>
    <row r="124" spans="3:14" x14ac:dyDescent="0.25">
      <c r="C124" s="19">
        <f t="shared" si="21"/>
        <v>119</v>
      </c>
      <c r="D124" s="30">
        <f t="shared" si="47"/>
        <v>-4.8102467635963881</v>
      </c>
      <c r="E124" s="24">
        <f t="shared" si="48"/>
        <v>10139.307990457848</v>
      </c>
      <c r="F124" s="24">
        <f t="shared" si="49"/>
        <v>-6.4655007285667212</v>
      </c>
      <c r="G124" s="24">
        <f t="shared" si="50"/>
        <v>38.637489240085714</v>
      </c>
      <c r="H124" s="32">
        <f t="shared" si="25"/>
        <v>-8.4821993097347139</v>
      </c>
      <c r="I124" s="24">
        <f t="shared" si="51"/>
        <v>50.791641095958767</v>
      </c>
      <c r="J124" s="32">
        <f t="shared" si="33"/>
        <v>19.757946801897823</v>
      </c>
      <c r="K124" s="24">
        <f t="shared" si="52"/>
        <v>94347.2628792061</v>
      </c>
      <c r="L124" s="8">
        <f t="shared" si="53"/>
        <v>4.8569118245064613E-4</v>
      </c>
      <c r="M124" s="9">
        <f t="shared" si="54"/>
        <v>0.90267417495698876</v>
      </c>
      <c r="N124" s="26">
        <f t="shared" si="55"/>
        <v>104576</v>
      </c>
    </row>
    <row r="125" spans="3:14" x14ac:dyDescent="0.25">
      <c r="C125" s="19">
        <f t="shared" si="21"/>
        <v>120</v>
      </c>
      <c r="D125" s="30">
        <f t="shared" si="47"/>
        <v>-4.1199367393017754</v>
      </c>
      <c r="E125" s="24">
        <f t="shared" si="48"/>
        <v>10135.188053718546</v>
      </c>
      <c r="F125" s="24">
        <f t="shared" si="49"/>
        <v>-5.539435570719653</v>
      </c>
      <c r="G125" s="24">
        <f t="shared" si="50"/>
        <v>33.09805366936606</v>
      </c>
      <c r="H125" s="32">
        <f t="shared" si="25"/>
        <v>-7.2711747219648259</v>
      </c>
      <c r="I125" s="24">
        <f t="shared" si="51"/>
        <v>43.520466373993941</v>
      </c>
      <c r="J125" s="32">
        <f t="shared" si="33"/>
        <v>16.930547031986254</v>
      </c>
      <c r="K125" s="24">
        <f t="shared" si="52"/>
        <v>94364.193426238082</v>
      </c>
      <c r="L125" s="8">
        <f t="shared" si="53"/>
        <v>4.1616113041227377E-4</v>
      </c>
      <c r="M125" s="9">
        <f t="shared" si="54"/>
        <v>0.90276654196576733</v>
      </c>
      <c r="N125" s="26">
        <f t="shared" si="55"/>
        <v>104575.99999999999</v>
      </c>
    </row>
    <row r="126" spans="3:14" x14ac:dyDescent="0.25">
      <c r="C126" s="19">
        <f t="shared" si="21"/>
        <v>121</v>
      </c>
      <c r="D126" s="30">
        <f t="shared" si="47"/>
        <v>-3.5287048870877045</v>
      </c>
      <c r="E126" s="24">
        <f t="shared" si="48"/>
        <v>10131.659348831459</v>
      </c>
      <c r="F126" s="24">
        <f t="shared" si="49"/>
        <v>-4.7458085302538109</v>
      </c>
      <c r="G126" s="24">
        <f t="shared" si="50"/>
        <v>28.352245139112249</v>
      </c>
      <c r="H126" s="32">
        <f t="shared" si="25"/>
        <v>-6.2323087073231314</v>
      </c>
      <c r="I126" s="24">
        <f t="shared" si="51"/>
        <v>37.288157666670813</v>
      </c>
      <c r="J126" s="32">
        <f t="shared" si="33"/>
        <v>14.506822124664646</v>
      </c>
      <c r="K126" s="24">
        <f t="shared" si="52"/>
        <v>94378.700248362744</v>
      </c>
      <c r="L126" s="8">
        <f t="shared" si="53"/>
        <v>3.5656515516629831E-4</v>
      </c>
      <c r="M126" s="9">
        <f t="shared" si="54"/>
        <v>0.90284566636732533</v>
      </c>
      <c r="N126" s="26">
        <f t="shared" si="55"/>
        <v>104575.99999999999</v>
      </c>
    </row>
    <row r="127" spans="3:14" x14ac:dyDescent="0.25">
      <c r="C127" s="19">
        <f t="shared" si="21"/>
        <v>122</v>
      </c>
      <c r="D127" s="30">
        <f t="shared" si="47"/>
        <v>-3.022327289793814</v>
      </c>
      <c r="E127" s="24">
        <f t="shared" si="48"/>
        <v>10128.637021541665</v>
      </c>
      <c r="F127" s="24">
        <f t="shared" si="49"/>
        <v>-4.0657339949842477</v>
      </c>
      <c r="G127" s="24">
        <f t="shared" si="50"/>
        <v>24.286511144127999</v>
      </c>
      <c r="H127" s="32">
        <f t="shared" si="25"/>
        <v>-5.3413246041122076</v>
      </c>
      <c r="I127" s="24">
        <f t="shared" si="51"/>
        <v>31.946833062558603</v>
      </c>
      <c r="J127" s="32">
        <f t="shared" si="33"/>
        <v>12.42938588889027</v>
      </c>
      <c r="K127" s="24">
        <f t="shared" si="52"/>
        <v>94391.129634251629</v>
      </c>
      <c r="L127" s="8">
        <f t="shared" si="53"/>
        <v>3.0548914724753864E-4</v>
      </c>
      <c r="M127" s="9">
        <f t="shared" si="54"/>
        <v>0.90291344541112861</v>
      </c>
      <c r="N127" s="26">
        <f t="shared" si="55"/>
        <v>104575.99999999999</v>
      </c>
    </row>
    <row r="128" spans="3:14" x14ac:dyDescent="0.25">
      <c r="C128" s="19">
        <f t="shared" si="21"/>
        <v>123</v>
      </c>
      <c r="D128" s="30">
        <f t="shared" si="47"/>
        <v>-2.5886230086275384</v>
      </c>
      <c r="E128" s="24">
        <f t="shared" si="48"/>
        <v>10126.048398533037</v>
      </c>
      <c r="F128" s="24">
        <f t="shared" si="49"/>
        <v>-3.4830047774044615</v>
      </c>
      <c r="G128" s="24">
        <f t="shared" si="50"/>
        <v>20.803506366723539</v>
      </c>
      <c r="H128" s="32">
        <f t="shared" si="25"/>
        <v>-4.5773165681542007</v>
      </c>
      <c r="I128" s="24">
        <f t="shared" si="51"/>
        <v>27.369516494404401</v>
      </c>
      <c r="J128" s="32">
        <f t="shared" si="33"/>
        <v>10.648944354186201</v>
      </c>
      <c r="K128" s="24">
        <f t="shared" si="52"/>
        <v>94401.778578605808</v>
      </c>
      <c r="L128" s="8">
        <f t="shared" si="53"/>
        <v>2.6171890772648028E-4</v>
      </c>
      <c r="M128" s="9">
        <f t="shared" si="54"/>
        <v>0.90297150488735667</v>
      </c>
      <c r="N128" s="26">
        <f t="shared" si="55"/>
        <v>104575.99999999997</v>
      </c>
    </row>
    <row r="129" spans="3:14" x14ac:dyDescent="0.25">
      <c r="C129" s="19">
        <f t="shared" si="21"/>
        <v>124</v>
      </c>
      <c r="D129" s="30">
        <f t="shared" si="47"/>
        <v>-2.2171603893342979</v>
      </c>
      <c r="E129" s="24">
        <f t="shared" si="48"/>
        <v>10123.831238143703</v>
      </c>
      <c r="F129" s="24">
        <f t="shared" si="49"/>
        <v>-2.9837162023465869</v>
      </c>
      <c r="G129" s="24">
        <f t="shared" si="50"/>
        <v>17.819790164376954</v>
      </c>
      <c r="H129" s="32">
        <f t="shared" si="25"/>
        <v>-3.9222955731205822</v>
      </c>
      <c r="I129" s="24">
        <f t="shared" si="51"/>
        <v>23.447220921283819</v>
      </c>
      <c r="J129" s="32">
        <f t="shared" si="33"/>
        <v>9.123172164801467</v>
      </c>
      <c r="K129" s="24">
        <f t="shared" si="52"/>
        <v>94410.901750770616</v>
      </c>
      <c r="L129" s="8">
        <f t="shared" si="53"/>
        <v>2.2421225636172563E-4</v>
      </c>
      <c r="M129" s="9">
        <f t="shared" si="54"/>
        <v>0.90302123787190081</v>
      </c>
      <c r="N129" s="26">
        <f t="shared" si="55"/>
        <v>104575.99999999997</v>
      </c>
    </row>
    <row r="130" spans="3:14" x14ac:dyDescent="0.25">
      <c r="C130" s="19">
        <f t="shared" si="21"/>
        <v>125</v>
      </c>
      <c r="D130" s="30">
        <f t="shared" si="47"/>
        <v>-1.8990056608843975</v>
      </c>
      <c r="E130" s="24">
        <f t="shared" si="48"/>
        <v>10121.932232482819</v>
      </c>
      <c r="F130" s="24">
        <f t="shared" si="49"/>
        <v>-2.5559418802098408</v>
      </c>
      <c r="G130" s="24">
        <f t="shared" si="50"/>
        <v>15.263848284167114</v>
      </c>
      <c r="H130" s="32">
        <f t="shared" si="25"/>
        <v>-3.3607927660003671</v>
      </c>
      <c r="I130" s="24">
        <f t="shared" si="51"/>
        <v>20.08642815528345</v>
      </c>
      <c r="J130" s="32">
        <f t="shared" si="33"/>
        <v>7.8157403070946057</v>
      </c>
      <c r="K130" s="24">
        <f t="shared" si="52"/>
        <v>94418.71749107771</v>
      </c>
      <c r="L130" s="8">
        <f t="shared" si="53"/>
        <v>1.920749326354369E-4</v>
      </c>
      <c r="M130" s="9">
        <f t="shared" si="54"/>
        <v>0.90306383796696177</v>
      </c>
      <c r="N130" s="26">
        <f t="shared" si="55"/>
        <v>104575.99999999999</v>
      </c>
    </row>
    <row r="131" spans="3:14" x14ac:dyDescent="0.25">
      <c r="C131" s="19">
        <f t="shared" si="21"/>
        <v>126</v>
      </c>
      <c r="D131" s="30">
        <f t="shared" si="47"/>
        <v>-1.6265077166433115</v>
      </c>
      <c r="E131" s="24">
        <f t="shared" si="48"/>
        <v>10120.305724766176</v>
      </c>
      <c r="F131" s="24">
        <f t="shared" si="49"/>
        <v>-2.189454354398467</v>
      </c>
      <c r="G131" s="24">
        <f t="shared" si="50"/>
        <v>13.074393929768647</v>
      </c>
      <c r="H131" s="32">
        <f t="shared" si="25"/>
        <v>-2.8795139807193708</v>
      </c>
      <c r="I131" s="24">
        <f t="shared" si="51"/>
        <v>17.20691417456408</v>
      </c>
      <c r="J131" s="32">
        <f t="shared" si="33"/>
        <v>6.6954760517611493</v>
      </c>
      <c r="K131" s="24">
        <f t="shared" si="52"/>
        <v>94425.412967129465</v>
      </c>
      <c r="L131" s="8">
        <f t="shared" si="53"/>
        <v>1.645398004758652E-4</v>
      </c>
      <c r="M131" s="9">
        <f t="shared" si="54"/>
        <v>0.90310032781234728</v>
      </c>
      <c r="N131" s="26">
        <f t="shared" si="55"/>
        <v>104575.99999999997</v>
      </c>
    </row>
    <row r="132" spans="3:14" x14ac:dyDescent="0.25">
      <c r="C132" s="19">
        <f t="shared" si="21"/>
        <v>127</v>
      </c>
      <c r="D132" s="30">
        <f t="shared" si="47"/>
        <v>-1.3931138562112089</v>
      </c>
      <c r="E132" s="24">
        <f t="shared" si="48"/>
        <v>10118.912610909965</v>
      </c>
      <c r="F132" s="24">
        <f t="shared" si="49"/>
        <v>-1.8754846262309528</v>
      </c>
      <c r="G132" s="24">
        <f t="shared" si="50"/>
        <v>11.198909303537693</v>
      </c>
      <c r="H132" s="32">
        <f t="shared" si="25"/>
        <v>-2.467039575745865</v>
      </c>
      <c r="I132" s="24">
        <f t="shared" si="51"/>
        <v>14.739874598818215</v>
      </c>
      <c r="J132" s="32">
        <f t="shared" si="33"/>
        <v>5.7356380581880266</v>
      </c>
      <c r="K132" s="24">
        <f t="shared" si="52"/>
        <v>94431.148605187656</v>
      </c>
      <c r="L132" s="8">
        <f t="shared" si="53"/>
        <v>1.4094892325981309E-4</v>
      </c>
      <c r="M132" s="9">
        <f t="shared" si="54"/>
        <v>0.90313158353528988</v>
      </c>
      <c r="N132" s="26">
        <f t="shared" si="55"/>
        <v>104575.99999999997</v>
      </c>
    </row>
    <row r="133" spans="3:14" x14ac:dyDescent="0.25">
      <c r="C133" s="19">
        <f t="shared" si="21"/>
        <v>128</v>
      </c>
      <c r="D133" s="30">
        <f t="shared" si="47"/>
        <v>-1.1932120236897046</v>
      </c>
      <c r="E133" s="24">
        <f t="shared" si="48"/>
        <v>10117.719398886276</v>
      </c>
      <c r="F133" s="24">
        <f t="shared" si="49"/>
        <v>-1.6065153021947187</v>
      </c>
      <c r="G133" s="24">
        <f t="shared" si="50"/>
        <v>9.5923940013429743</v>
      </c>
      <c r="H133" s="32">
        <f t="shared" si="25"/>
        <v>-2.1135642070549814</v>
      </c>
      <c r="I133" s="24">
        <f t="shared" si="51"/>
        <v>12.626310391763234</v>
      </c>
      <c r="J133" s="32">
        <f t="shared" si="33"/>
        <v>4.9132915329394047</v>
      </c>
      <c r="K133" s="24">
        <f t="shared" si="52"/>
        <v>94436.061896720596</v>
      </c>
      <c r="L133" s="8">
        <f t="shared" si="53"/>
        <v>1.2073812721621819E-4</v>
      </c>
      <c r="M133" s="9">
        <f t="shared" si="54"/>
        <v>0.90315835571366621</v>
      </c>
      <c r="N133" s="26">
        <f t="shared" si="55"/>
        <v>104575.99999999997</v>
      </c>
    </row>
    <row r="134" spans="3:14" x14ac:dyDescent="0.25">
      <c r="C134" s="19">
        <f t="shared" si="21"/>
        <v>129</v>
      </c>
      <c r="D134" s="30">
        <f t="shared" ref="D134:D163" si="56">-$D$4*E133*I133</f>
        <v>-1.0219957246968179</v>
      </c>
      <c r="E134" s="24">
        <f t="shared" ref="E134:E163" si="57">E133+D134</f>
        <v>10116.697403161579</v>
      </c>
      <c r="F134" s="24">
        <f t="shared" ref="F134:F163" si="58">($D$4*E133*I133)-((1/$F$4)*G133)</f>
        <v>-1.3761027756389257</v>
      </c>
      <c r="G134" s="24">
        <f t="shared" ref="G134:G163" si="59">F134+G133</f>
        <v>8.2162912257040492</v>
      </c>
      <c r="H134" s="32">
        <f t="shared" si="25"/>
        <v>-1.810671630252001</v>
      </c>
      <c r="I134" s="24">
        <f t="shared" ref="I134:I163" si="60">I133+H134</f>
        <v>10.815638761511233</v>
      </c>
      <c r="J134" s="32">
        <f t="shared" si="33"/>
        <v>4.2087701305877445</v>
      </c>
      <c r="K134" s="24">
        <f t="shared" ref="K134:K163" si="61">K133+J134</f>
        <v>94440.270666851182</v>
      </c>
      <c r="L134" s="8">
        <f t="shared" ref="L134:L163" si="62">I134/$C$4</f>
        <v>1.0342371826720502E-4</v>
      </c>
      <c r="M134" s="9">
        <f t="shared" ref="M134:M163" si="63">(K134+I134)/$C$4</f>
        <v>0.90318128734712266</v>
      </c>
      <c r="N134" s="26">
        <f t="shared" ref="N134:N163" si="64">E134+G134+I134+K134</f>
        <v>104575.99999999997</v>
      </c>
    </row>
    <row r="135" spans="3:14" x14ac:dyDescent="0.25">
      <c r="C135" s="19">
        <f t="shared" si="21"/>
        <v>130</v>
      </c>
      <c r="D135" s="30">
        <f t="shared" si="56"/>
        <v>-0.87534835657691512</v>
      </c>
      <c r="E135" s="24">
        <f t="shared" si="57"/>
        <v>10115.822054805003</v>
      </c>
      <c r="F135" s="24">
        <f t="shared" si="58"/>
        <v>-1.1787244498490972</v>
      </c>
      <c r="G135" s="24">
        <f t="shared" si="59"/>
        <v>7.0375667758549518</v>
      </c>
      <c r="H135" s="32">
        <f t="shared" si="25"/>
        <v>-1.5511401140777319</v>
      </c>
      <c r="I135" s="24">
        <f t="shared" si="60"/>
        <v>9.2644986474335003</v>
      </c>
      <c r="J135" s="32">
        <f t="shared" si="33"/>
        <v>3.6052129205037442</v>
      </c>
      <c r="K135" s="24">
        <f t="shared" si="61"/>
        <v>94443.875879771687</v>
      </c>
      <c r="L135" s="8">
        <f t="shared" si="62"/>
        <v>8.859105958760615E-5</v>
      </c>
      <c r="M135" s="9">
        <f t="shared" si="63"/>
        <v>0.90320092926119877</v>
      </c>
      <c r="N135" s="26">
        <f t="shared" si="64"/>
        <v>104575.99999999997</v>
      </c>
    </row>
    <row r="136" spans="3:14" x14ac:dyDescent="0.25">
      <c r="C136" s="19">
        <f t="shared" ref="C136:C163" si="65">C135+1</f>
        <v>131</v>
      </c>
      <c r="D136" s="30">
        <f t="shared" si="56"/>
        <v>-0.74974415795535132</v>
      </c>
      <c r="E136" s="24">
        <f t="shared" si="57"/>
        <v>10115.072310647047</v>
      </c>
      <c r="F136" s="24">
        <f t="shared" si="58"/>
        <v>-1.0096475360083867</v>
      </c>
      <c r="G136" s="24">
        <f t="shared" si="59"/>
        <v>6.0279192398465646</v>
      </c>
      <c r="H136" s="32">
        <f t="shared" ref="H136:H163" si="66">((1/$F$4)*G135)-($G$4*I135)</f>
        <v>-1.3287745218474285</v>
      </c>
      <c r="I136" s="24">
        <f t="shared" si="60"/>
        <v>7.9357241255860718</v>
      </c>
      <c r="J136" s="32">
        <f t="shared" si="33"/>
        <v>3.0881662158111665</v>
      </c>
      <c r="K136" s="24">
        <f t="shared" si="61"/>
        <v>94446.964045987494</v>
      </c>
      <c r="L136" s="8">
        <f t="shared" si="62"/>
        <v>7.5884754872877823E-5</v>
      </c>
      <c r="M136" s="9">
        <f t="shared" si="63"/>
        <v>0.9032177533096799</v>
      </c>
      <c r="N136" s="26">
        <f t="shared" si="64"/>
        <v>104575.99999999997</v>
      </c>
    </row>
    <row r="137" spans="3:14" x14ac:dyDescent="0.25">
      <c r="C137" s="19">
        <f t="shared" si="65"/>
        <v>132</v>
      </c>
      <c r="D137" s="30">
        <f t="shared" si="56"/>
        <v>-0.64216338694119535</v>
      </c>
      <c r="E137" s="24">
        <f t="shared" si="57"/>
        <v>10114.430147260106</v>
      </c>
      <c r="F137" s="24">
        <f t="shared" si="58"/>
        <v>-0.86481642302044581</v>
      </c>
      <c r="G137" s="24">
        <f t="shared" si="59"/>
        <v>5.163102816826119</v>
      </c>
      <c r="H137" s="32">
        <f t="shared" si="66"/>
        <v>-1.1382615652337158</v>
      </c>
      <c r="I137" s="24">
        <f t="shared" si="60"/>
        <v>6.797462560352356</v>
      </c>
      <c r="J137" s="32">
        <f t="shared" si="33"/>
        <v>2.645241375195357</v>
      </c>
      <c r="K137" s="24">
        <f t="shared" si="61"/>
        <v>94449.609287362691</v>
      </c>
      <c r="L137" s="8">
        <f t="shared" si="62"/>
        <v>6.5000215731643549E-5</v>
      </c>
      <c r="M137" s="9">
        <f t="shared" si="63"/>
        <v>0.90323216368882964</v>
      </c>
      <c r="N137" s="26">
        <f t="shared" si="64"/>
        <v>104575.99999999997</v>
      </c>
    </row>
    <row r="138" spans="3:14" x14ac:dyDescent="0.25">
      <c r="C138" s="19">
        <f t="shared" si="65"/>
        <v>133</v>
      </c>
      <c r="D138" s="30">
        <f t="shared" si="56"/>
        <v>-0.55001968196239792</v>
      </c>
      <c r="E138" s="24">
        <f t="shared" si="57"/>
        <v>10113.880127578142</v>
      </c>
      <c r="F138" s="24">
        <f t="shared" si="58"/>
        <v>-0.74075602224413184</v>
      </c>
      <c r="G138" s="24">
        <f t="shared" si="59"/>
        <v>4.422346794581987</v>
      </c>
      <c r="H138" s="32">
        <f t="shared" si="66"/>
        <v>-0.97504514924425556</v>
      </c>
      <c r="I138" s="24">
        <f t="shared" si="60"/>
        <v>5.8224174111081002</v>
      </c>
      <c r="J138" s="32">
        <f t="shared" si="33"/>
        <v>2.2658208534507853</v>
      </c>
      <c r="K138" s="24">
        <f t="shared" si="61"/>
        <v>94451.875108216147</v>
      </c>
      <c r="L138" s="8">
        <f t="shared" si="62"/>
        <v>5.5676421082352546E-5</v>
      </c>
      <c r="M138" s="9">
        <f t="shared" si="63"/>
        <v>0.90324450663275757</v>
      </c>
      <c r="N138" s="26">
        <f t="shared" si="64"/>
        <v>104575.99999999997</v>
      </c>
    </row>
    <row r="139" spans="3:14" x14ac:dyDescent="0.25">
      <c r="C139" s="19">
        <f t="shared" si="65"/>
        <v>134</v>
      </c>
      <c r="D139" s="30">
        <f t="shared" si="56"/>
        <v>-0.47109785398936949</v>
      </c>
      <c r="E139" s="24">
        <f t="shared" si="57"/>
        <v>10113.409029724153</v>
      </c>
      <c r="F139" s="24">
        <f t="shared" si="58"/>
        <v>-0.6344888446561272</v>
      </c>
      <c r="G139" s="24">
        <f t="shared" si="59"/>
        <v>3.7878579499258596</v>
      </c>
      <c r="H139" s="32">
        <f t="shared" si="66"/>
        <v>-0.83521910505720331</v>
      </c>
      <c r="I139" s="24">
        <f t="shared" si="60"/>
        <v>4.9871983060508969</v>
      </c>
      <c r="J139" s="32">
        <f t="shared" si="33"/>
        <v>1.9408058037027001</v>
      </c>
      <c r="K139" s="24">
        <f t="shared" si="61"/>
        <v>94453.815914019855</v>
      </c>
      <c r="L139" s="8">
        <f t="shared" si="62"/>
        <v>4.7689702283993427E-5</v>
      </c>
      <c r="M139" s="9">
        <f t="shared" si="63"/>
        <v>0.90325507872098665</v>
      </c>
      <c r="N139" s="26">
        <f t="shared" si="64"/>
        <v>104575.99999999999</v>
      </c>
    </row>
    <row r="140" spans="3:14" x14ac:dyDescent="0.25">
      <c r="C140" s="19">
        <f t="shared" si="65"/>
        <v>135</v>
      </c>
      <c r="D140" s="30">
        <f t="shared" si="56"/>
        <v>-0.40350061105152107</v>
      </c>
      <c r="E140" s="24">
        <f t="shared" si="57"/>
        <v>10113.005529113101</v>
      </c>
      <c r="F140" s="24">
        <f t="shared" si="58"/>
        <v>-0.54346387642994376</v>
      </c>
      <c r="G140" s="24">
        <f t="shared" si="59"/>
        <v>3.2443940734959158</v>
      </c>
      <c r="H140" s="32">
        <f t="shared" si="66"/>
        <v>-0.71543494786883399</v>
      </c>
      <c r="I140" s="24">
        <f t="shared" si="60"/>
        <v>4.2717633581820627</v>
      </c>
      <c r="J140" s="32">
        <f t="shared" si="33"/>
        <v>1.6623994353502989</v>
      </c>
      <c r="K140" s="24">
        <f t="shared" si="61"/>
        <v>94455.478313455198</v>
      </c>
      <c r="L140" s="8">
        <f t="shared" si="62"/>
        <v>4.0848410325333369E-5</v>
      </c>
      <c r="M140" s="9">
        <f t="shared" si="63"/>
        <v>0.90326413399645589</v>
      </c>
      <c r="N140" s="26">
        <f t="shared" si="64"/>
        <v>104575.99999999997</v>
      </c>
    </row>
    <row r="141" spans="3:14" x14ac:dyDescent="0.25">
      <c r="C141" s="19">
        <f t="shared" si="65"/>
        <v>136</v>
      </c>
      <c r="D141" s="30">
        <f t="shared" si="56"/>
        <v>-0.34560293168286355</v>
      </c>
      <c r="E141" s="24">
        <f t="shared" si="57"/>
        <v>10112.659926181419</v>
      </c>
      <c r="F141" s="24">
        <f t="shared" si="58"/>
        <v>-0.4654955866911154</v>
      </c>
      <c r="G141" s="24">
        <f t="shared" si="59"/>
        <v>2.7788984868048003</v>
      </c>
      <c r="H141" s="32">
        <f t="shared" si="66"/>
        <v>-0.61282260102004193</v>
      </c>
      <c r="I141" s="24">
        <f t="shared" si="60"/>
        <v>3.6589407571620205</v>
      </c>
      <c r="J141" s="32">
        <f t="shared" si="33"/>
        <v>1.4239211193940209</v>
      </c>
      <c r="K141" s="24">
        <f t="shared" si="61"/>
        <v>94456.902234574591</v>
      </c>
      <c r="L141" s="8">
        <f t="shared" si="62"/>
        <v>3.498834108363315E-5</v>
      </c>
      <c r="M141" s="9">
        <f t="shared" si="63"/>
        <v>0.90327189006398934</v>
      </c>
      <c r="N141" s="26">
        <f t="shared" si="64"/>
        <v>104575.99999999997</v>
      </c>
    </row>
    <row r="142" spans="3:14" x14ac:dyDescent="0.25">
      <c r="C142" s="19">
        <f t="shared" si="65"/>
        <v>137</v>
      </c>
      <c r="D142" s="30">
        <f t="shared" si="56"/>
        <v>-0.29601298853779412</v>
      </c>
      <c r="E142" s="24">
        <f t="shared" si="57"/>
        <v>10112.363913192881</v>
      </c>
      <c r="F142" s="24">
        <f t="shared" si="58"/>
        <v>-0.39871163316340597</v>
      </c>
      <c r="G142" s="24">
        <f t="shared" si="59"/>
        <v>2.3801868536413942</v>
      </c>
      <c r="H142" s="32">
        <f t="shared" si="66"/>
        <v>-0.5249222973528066</v>
      </c>
      <c r="I142" s="24">
        <f t="shared" si="60"/>
        <v>3.134018459809214</v>
      </c>
      <c r="J142" s="32">
        <f t="shared" si="33"/>
        <v>1.2196469190540067</v>
      </c>
      <c r="K142" s="24">
        <f t="shared" si="61"/>
        <v>94458.121881493644</v>
      </c>
      <c r="L142" s="8">
        <f t="shared" si="62"/>
        <v>2.9968811771431438E-5</v>
      </c>
      <c r="M142" s="9">
        <f t="shared" si="63"/>
        <v>0.90327853331503838</v>
      </c>
      <c r="N142" s="26">
        <f t="shared" si="64"/>
        <v>104575.99999999997</v>
      </c>
    </row>
    <row r="143" spans="3:14" x14ac:dyDescent="0.25">
      <c r="C143" s="19">
        <f t="shared" si="65"/>
        <v>138</v>
      </c>
      <c r="D143" s="30">
        <f t="shared" si="56"/>
        <v>-0.25353868141004027</v>
      </c>
      <c r="E143" s="24">
        <f t="shared" si="57"/>
        <v>10112.110374511471</v>
      </c>
      <c r="F143" s="24">
        <f t="shared" si="58"/>
        <v>-0.34150803200030827</v>
      </c>
      <c r="G143" s="24">
        <f t="shared" si="59"/>
        <v>2.0386788216410858</v>
      </c>
      <c r="H143" s="32">
        <f t="shared" si="66"/>
        <v>-0.44962610652605606</v>
      </c>
      <c r="I143" s="24">
        <f t="shared" si="60"/>
        <v>2.6843923532831582</v>
      </c>
      <c r="J143" s="32">
        <f t="shared" ref="J143:J163" si="67">$G$4*I142</f>
        <v>1.0446728199364046</v>
      </c>
      <c r="K143" s="24">
        <f t="shared" si="61"/>
        <v>94459.166554313575</v>
      </c>
      <c r="L143" s="8">
        <f t="shared" si="62"/>
        <v>2.566929652389801E-5</v>
      </c>
      <c r="M143" s="9">
        <f t="shared" si="63"/>
        <v>0.90328422340371461</v>
      </c>
      <c r="N143" s="26">
        <f t="shared" si="64"/>
        <v>104575.99999999997</v>
      </c>
    </row>
    <row r="144" spans="3:14" x14ac:dyDescent="0.25">
      <c r="C144" s="19">
        <f t="shared" si="65"/>
        <v>139</v>
      </c>
      <c r="D144" s="30">
        <f t="shared" si="56"/>
        <v>-0.21715897411915108</v>
      </c>
      <c r="E144" s="24">
        <f t="shared" si="57"/>
        <v>10111.893215537351</v>
      </c>
      <c r="F144" s="24">
        <f t="shared" si="58"/>
        <v>-0.29251073129112037</v>
      </c>
      <c r="G144" s="24">
        <f t="shared" si="59"/>
        <v>1.7461680903499655</v>
      </c>
      <c r="H144" s="32">
        <f t="shared" si="66"/>
        <v>-0.38512774568411456</v>
      </c>
      <c r="I144" s="24">
        <f t="shared" si="60"/>
        <v>2.2992646075990435</v>
      </c>
      <c r="J144" s="32">
        <f t="shared" si="67"/>
        <v>0.89479745109438602</v>
      </c>
      <c r="K144" s="24">
        <f t="shared" si="61"/>
        <v>94460.061351764671</v>
      </c>
      <c r="L144" s="8">
        <f t="shared" si="62"/>
        <v>2.1986541917830511E-5</v>
      </c>
      <c r="M144" s="9">
        <f t="shared" si="63"/>
        <v>0.90328909708128324</v>
      </c>
      <c r="N144" s="26">
        <f t="shared" si="64"/>
        <v>104575.99999999997</v>
      </c>
    </row>
    <row r="145" spans="3:14" x14ac:dyDescent="0.25">
      <c r="C145" s="19">
        <f t="shared" si="65"/>
        <v>140</v>
      </c>
      <c r="D145" s="30">
        <f t="shared" si="56"/>
        <v>-0.18599934549044733</v>
      </c>
      <c r="E145" s="24">
        <f t="shared" si="57"/>
        <v>10111.70721619186</v>
      </c>
      <c r="F145" s="24">
        <f t="shared" si="58"/>
        <v>-0.25054267709704403</v>
      </c>
      <c r="G145" s="24">
        <f t="shared" si="59"/>
        <v>1.4956254132529214</v>
      </c>
      <c r="H145" s="32">
        <f t="shared" si="66"/>
        <v>-0.3298795132788564</v>
      </c>
      <c r="I145" s="24">
        <f t="shared" si="60"/>
        <v>1.9693850943201872</v>
      </c>
      <c r="J145" s="32">
        <f t="shared" si="67"/>
        <v>0.76642153586634776</v>
      </c>
      <c r="K145" s="24">
        <f t="shared" si="61"/>
        <v>94460.827773300538</v>
      </c>
      <c r="L145" s="8">
        <f t="shared" si="62"/>
        <v>1.8832094307682329E-5</v>
      </c>
      <c r="M145" s="9">
        <f t="shared" si="63"/>
        <v>0.90329327148097893</v>
      </c>
      <c r="N145" s="26">
        <f t="shared" si="64"/>
        <v>104575.99999999997</v>
      </c>
    </row>
    <row r="146" spans="3:14" x14ac:dyDescent="0.25">
      <c r="C146" s="19">
        <f t="shared" si="65"/>
        <v>141</v>
      </c>
      <c r="D146" s="30">
        <f t="shared" si="56"/>
        <v>-0.15931076375758499</v>
      </c>
      <c r="E146" s="24">
        <f t="shared" si="57"/>
        <v>10111.547905428102</v>
      </c>
      <c r="F146" s="24">
        <f t="shared" si="58"/>
        <v>-0.21459558955564537</v>
      </c>
      <c r="G146" s="24">
        <f t="shared" si="59"/>
        <v>1.2810298236972761</v>
      </c>
      <c r="H146" s="32">
        <f t="shared" si="66"/>
        <v>-0.2825553447934987</v>
      </c>
      <c r="I146" s="24">
        <f t="shared" si="60"/>
        <v>1.6868297495266884</v>
      </c>
      <c r="J146" s="32">
        <f t="shared" si="67"/>
        <v>0.65646169810672905</v>
      </c>
      <c r="K146" s="24">
        <f t="shared" si="61"/>
        <v>94461.484234998643</v>
      </c>
      <c r="L146" s="8">
        <f t="shared" si="62"/>
        <v>1.6130180438405452E-5</v>
      </c>
      <c r="M146" s="9">
        <f t="shared" si="63"/>
        <v>0.90329684693187884</v>
      </c>
      <c r="N146" s="26">
        <f t="shared" si="64"/>
        <v>104575.99999999997</v>
      </c>
    </row>
    <row r="147" spans="3:14" x14ac:dyDescent="0.25">
      <c r="C147" s="19">
        <f t="shared" si="65"/>
        <v>142</v>
      </c>
      <c r="D147" s="30">
        <f t="shared" si="56"/>
        <v>-0.13645167856512316</v>
      </c>
      <c r="E147" s="24">
        <f t="shared" si="57"/>
        <v>10111.411453749537</v>
      </c>
      <c r="F147" s="24">
        <f t="shared" si="58"/>
        <v>-0.18380577735919587</v>
      </c>
      <c r="G147" s="24">
        <f t="shared" si="59"/>
        <v>1.0972240463380802</v>
      </c>
      <c r="H147" s="32">
        <f t="shared" si="66"/>
        <v>-0.24201912725124369</v>
      </c>
      <c r="I147" s="24">
        <f t="shared" si="60"/>
        <v>1.4448106222754447</v>
      </c>
      <c r="J147" s="32">
        <f t="shared" si="67"/>
        <v>0.56227658317556273</v>
      </c>
      <c r="K147" s="24">
        <f t="shared" si="61"/>
        <v>94462.046511581822</v>
      </c>
      <c r="L147" s="8">
        <f t="shared" si="62"/>
        <v>1.3815891048380553E-5</v>
      </c>
      <c r="M147" s="9">
        <f t="shared" si="63"/>
        <v>0.90329990936930171</v>
      </c>
      <c r="N147" s="26">
        <f t="shared" si="64"/>
        <v>104575.99999999997</v>
      </c>
    </row>
    <row r="148" spans="3:14" x14ac:dyDescent="0.25">
      <c r="C148" s="19">
        <f t="shared" si="65"/>
        <v>143</v>
      </c>
      <c r="D148" s="30">
        <f t="shared" si="56"/>
        <v>-0.11687259739659941</v>
      </c>
      <c r="E148" s="24">
        <f t="shared" si="57"/>
        <v>10111.29458115214</v>
      </c>
      <c r="F148" s="24">
        <f t="shared" si="58"/>
        <v>-0.15743341418792065</v>
      </c>
      <c r="G148" s="24">
        <f t="shared" si="59"/>
        <v>0.93979063215015957</v>
      </c>
      <c r="H148" s="32">
        <f t="shared" si="66"/>
        <v>-0.20729752917396149</v>
      </c>
      <c r="I148" s="24">
        <f t="shared" si="60"/>
        <v>1.2375130931014833</v>
      </c>
      <c r="J148" s="32">
        <f t="shared" si="67"/>
        <v>0.48160354075848155</v>
      </c>
      <c r="K148" s="24">
        <f t="shared" si="61"/>
        <v>94462.528115122579</v>
      </c>
      <c r="L148" s="8">
        <f t="shared" si="62"/>
        <v>1.1833624283788664E-5</v>
      </c>
      <c r="M148" s="9">
        <f t="shared" si="63"/>
        <v>0.90330253239955327</v>
      </c>
      <c r="N148" s="26">
        <f t="shared" si="64"/>
        <v>104575.99999999997</v>
      </c>
    </row>
    <row r="149" spans="3:14" x14ac:dyDescent="0.25">
      <c r="C149" s="19">
        <f t="shared" si="65"/>
        <v>144</v>
      </c>
      <c r="D149" s="30">
        <f t="shared" si="56"/>
        <v>-0.10010287545905482</v>
      </c>
      <c r="E149" s="24">
        <f t="shared" si="57"/>
        <v>10111.19447827668</v>
      </c>
      <c r="F149" s="24">
        <f t="shared" si="58"/>
        <v>-0.13484478257848509</v>
      </c>
      <c r="G149" s="24">
        <f t="shared" si="59"/>
        <v>0.80494584957167448</v>
      </c>
      <c r="H149" s="32">
        <f t="shared" si="66"/>
        <v>-0.1775567063296212</v>
      </c>
      <c r="I149" s="24">
        <f t="shared" si="60"/>
        <v>1.059956386771862</v>
      </c>
      <c r="J149" s="32">
        <f t="shared" si="67"/>
        <v>0.41250436436716109</v>
      </c>
      <c r="K149" s="24">
        <f t="shared" si="61"/>
        <v>94462.940619486952</v>
      </c>
      <c r="L149" s="8">
        <f t="shared" si="62"/>
        <v>1.0135751862491031E-5</v>
      </c>
      <c r="M149" s="9">
        <f t="shared" si="63"/>
        <v>0.90330477906855999</v>
      </c>
      <c r="N149" s="26">
        <f t="shared" si="64"/>
        <v>104575.99999999997</v>
      </c>
    </row>
    <row r="150" spans="3:14" x14ac:dyDescent="0.25">
      <c r="C150" s="19">
        <f t="shared" si="65"/>
        <v>145</v>
      </c>
      <c r="D150" s="30">
        <f t="shared" si="56"/>
        <v>-8.5739401321134029E-2</v>
      </c>
      <c r="E150" s="24">
        <f t="shared" si="57"/>
        <v>10111.108738875359</v>
      </c>
      <c r="F150" s="24">
        <f t="shared" si="58"/>
        <v>-0.11549706107178459</v>
      </c>
      <c r="G150" s="24">
        <f t="shared" si="59"/>
        <v>0.68944878849988989</v>
      </c>
      <c r="H150" s="32">
        <f t="shared" si="66"/>
        <v>-0.15208233319770201</v>
      </c>
      <c r="I150" s="24">
        <f t="shared" si="60"/>
        <v>0.90787405357415996</v>
      </c>
      <c r="J150" s="32">
        <f t="shared" si="67"/>
        <v>0.35331879559062063</v>
      </c>
      <c r="K150" s="24">
        <f t="shared" si="61"/>
        <v>94463.293938282543</v>
      </c>
      <c r="L150" s="8">
        <f t="shared" si="62"/>
        <v>8.6814761854934214E-6</v>
      </c>
      <c r="M150" s="9">
        <f t="shared" si="63"/>
        <v>0.90330670337683716</v>
      </c>
      <c r="N150" s="26">
        <f t="shared" si="64"/>
        <v>104575.99999999997</v>
      </c>
    </row>
    <row r="151" spans="3:14" x14ac:dyDescent="0.25">
      <c r="C151" s="19">
        <f t="shared" si="65"/>
        <v>146</v>
      </c>
      <c r="D151" s="30">
        <f t="shared" si="56"/>
        <v>-7.3436906215135059E-2</v>
      </c>
      <c r="E151" s="24">
        <f t="shared" si="57"/>
        <v>10111.035301969143</v>
      </c>
      <c r="F151" s="24">
        <f t="shared" si="58"/>
        <v>-9.8925290909837413E-2</v>
      </c>
      <c r="G151" s="24">
        <f t="shared" si="59"/>
        <v>0.59052349759005252</v>
      </c>
      <c r="H151" s="32">
        <f t="shared" si="66"/>
        <v>-0.1302624873997475</v>
      </c>
      <c r="I151" s="24">
        <f t="shared" si="60"/>
        <v>0.77761156617441252</v>
      </c>
      <c r="J151" s="32">
        <f t="shared" si="67"/>
        <v>0.30262468452471997</v>
      </c>
      <c r="K151" s="24">
        <f t="shared" si="61"/>
        <v>94463.596562967068</v>
      </c>
      <c r="L151" s="8">
        <f t="shared" si="62"/>
        <v>7.4358511147339021E-6</v>
      </c>
      <c r="M151" s="9">
        <f t="shared" si="63"/>
        <v>0.90330835157716149</v>
      </c>
      <c r="N151" s="26">
        <f t="shared" si="64"/>
        <v>104575.99999999997</v>
      </c>
    </row>
    <row r="152" spans="3:14" x14ac:dyDescent="0.25">
      <c r="C152" s="19">
        <f t="shared" si="65"/>
        <v>147</v>
      </c>
      <c r="D152" s="30">
        <f t="shared" si="56"/>
        <v>-6.2899663974471998E-2</v>
      </c>
      <c r="E152" s="24">
        <f t="shared" si="57"/>
        <v>10110.972402305168</v>
      </c>
      <c r="F152" s="24">
        <f t="shared" si="58"/>
        <v>-8.4731210423041131E-2</v>
      </c>
      <c r="G152" s="24">
        <f t="shared" si="59"/>
        <v>0.50579228716701141</v>
      </c>
      <c r="H152" s="32">
        <f t="shared" si="66"/>
        <v>-0.11157298099395771</v>
      </c>
      <c r="I152" s="24">
        <f t="shared" si="60"/>
        <v>0.66603858518045478</v>
      </c>
      <c r="J152" s="32">
        <f t="shared" si="67"/>
        <v>0.25920385539147084</v>
      </c>
      <c r="K152" s="24">
        <f t="shared" si="61"/>
        <v>94463.855766822453</v>
      </c>
      <c r="L152" s="8">
        <f t="shared" si="62"/>
        <v>6.3689430192439451E-6</v>
      </c>
      <c r="M152" s="9">
        <f t="shared" si="63"/>
        <v>0.90330976328610424</v>
      </c>
      <c r="N152" s="26">
        <f t="shared" si="64"/>
        <v>104575.99999999997</v>
      </c>
    </row>
    <row r="153" spans="3:14" x14ac:dyDescent="0.25">
      <c r="C153" s="19">
        <f t="shared" si="65"/>
        <v>148</v>
      </c>
      <c r="D153" s="30">
        <f t="shared" si="56"/>
        <v>-5.3874382029039665E-2</v>
      </c>
      <c r="E153" s="24">
        <f t="shared" si="57"/>
        <v>10110.918527923139</v>
      </c>
      <c r="F153" s="24">
        <f t="shared" si="58"/>
        <v>-7.2573689762713195E-2</v>
      </c>
      <c r="G153" s="24">
        <f t="shared" si="59"/>
        <v>0.43321859740429824</v>
      </c>
      <c r="H153" s="32">
        <f t="shared" si="66"/>
        <v>-9.5564789935065397E-2</v>
      </c>
      <c r="I153" s="24">
        <f t="shared" si="60"/>
        <v>0.57047379524538933</v>
      </c>
      <c r="J153" s="32">
        <f t="shared" si="67"/>
        <v>0.22201286172681825</v>
      </c>
      <c r="K153" s="24">
        <f t="shared" si="61"/>
        <v>94464.077779684187</v>
      </c>
      <c r="L153" s="8">
        <f t="shared" si="62"/>
        <v>5.4551120261378265E-6</v>
      </c>
      <c r="M153" s="9">
        <f t="shared" si="63"/>
        <v>0.90331097243611758</v>
      </c>
      <c r="N153" s="26">
        <f t="shared" si="64"/>
        <v>104575.99999999997</v>
      </c>
    </row>
    <row r="154" spans="3:14" x14ac:dyDescent="0.25">
      <c r="C154" s="19">
        <f t="shared" si="65"/>
        <v>149</v>
      </c>
      <c r="D154" s="30">
        <f t="shared" si="56"/>
        <v>-4.6144112528329895E-2</v>
      </c>
      <c r="E154" s="24">
        <f t="shared" si="57"/>
        <v>10110.872383810611</v>
      </c>
      <c r="F154" s="24">
        <f t="shared" si="58"/>
        <v>-6.2160536822744666E-2</v>
      </c>
      <c r="G154" s="24">
        <f t="shared" si="59"/>
        <v>0.37105806058155355</v>
      </c>
      <c r="H154" s="32">
        <f t="shared" si="66"/>
        <v>-8.1853282397388538E-2</v>
      </c>
      <c r="I154" s="24">
        <f t="shared" si="60"/>
        <v>0.48862051284800079</v>
      </c>
      <c r="J154" s="32">
        <f t="shared" si="67"/>
        <v>0.1901579317484631</v>
      </c>
      <c r="K154" s="24">
        <f t="shared" si="61"/>
        <v>94464.267937615936</v>
      </c>
      <c r="L154" s="8">
        <f t="shared" si="62"/>
        <v>4.6723962749388083E-6</v>
      </c>
      <c r="M154" s="9">
        <f t="shared" si="63"/>
        <v>0.90331200809104173</v>
      </c>
      <c r="N154" s="26">
        <f t="shared" si="64"/>
        <v>104575.99999999997</v>
      </c>
    </row>
    <row r="155" spans="3:14" x14ac:dyDescent="0.25">
      <c r="C155" s="19">
        <f t="shared" si="65"/>
        <v>150</v>
      </c>
      <c r="D155" s="30">
        <f t="shared" si="56"/>
        <v>-3.9523037196145826E-2</v>
      </c>
      <c r="E155" s="24">
        <f t="shared" si="57"/>
        <v>10110.832860773415</v>
      </c>
      <c r="F155" s="24">
        <f t="shared" si="58"/>
        <v>-5.3241477949242562E-2</v>
      </c>
      <c r="G155" s="24">
        <f t="shared" si="59"/>
        <v>0.317816582632311</v>
      </c>
      <c r="H155" s="32">
        <f t="shared" si="66"/>
        <v>-7.0108989137278532E-2</v>
      </c>
      <c r="I155" s="24">
        <f t="shared" si="60"/>
        <v>0.41851152371072226</v>
      </c>
      <c r="J155" s="32">
        <f t="shared" si="67"/>
        <v>0.16287350428266692</v>
      </c>
      <c r="K155" s="24">
        <f t="shared" si="61"/>
        <v>94464.430811120212</v>
      </c>
      <c r="L155" s="8">
        <f t="shared" si="62"/>
        <v>4.0019844296083443E-6</v>
      </c>
      <c r="M155" s="9">
        <f t="shared" si="63"/>
        <v>0.90331289514462132</v>
      </c>
      <c r="N155" s="26">
        <f t="shared" si="64"/>
        <v>104575.99999999997</v>
      </c>
    </row>
    <row r="156" spans="3:14" x14ac:dyDescent="0.25">
      <c r="C156" s="19">
        <f t="shared" si="65"/>
        <v>151</v>
      </c>
      <c r="D156" s="30">
        <f t="shared" si="56"/>
        <v>-3.3852000532373784E-2</v>
      </c>
      <c r="E156" s="24">
        <f t="shared" si="57"/>
        <v>10110.799008772883</v>
      </c>
      <c r="F156" s="24">
        <f t="shared" si="58"/>
        <v>-4.5602145125703965E-2</v>
      </c>
      <c r="G156" s="24">
        <f t="shared" si="59"/>
        <v>0.27221443750660701</v>
      </c>
      <c r="H156" s="32">
        <f t="shared" si="66"/>
        <v>-6.0049695578829651E-2</v>
      </c>
      <c r="I156" s="24">
        <f t="shared" si="60"/>
        <v>0.35846182813189259</v>
      </c>
      <c r="J156" s="32">
        <f t="shared" si="67"/>
        <v>0.1395038412369074</v>
      </c>
      <c r="K156" s="24">
        <f t="shared" si="61"/>
        <v>94464.570314961442</v>
      </c>
      <c r="L156" s="8">
        <f t="shared" si="62"/>
        <v>3.4277638094007477E-6</v>
      </c>
      <c r="M156" s="9">
        <f t="shared" si="63"/>
        <v>0.90331365491881099</v>
      </c>
      <c r="N156" s="26">
        <f t="shared" si="64"/>
        <v>104575.99999999997</v>
      </c>
    </row>
    <row r="157" spans="3:14" x14ac:dyDescent="0.25">
      <c r="C157" s="19">
        <f t="shared" si="65"/>
        <v>152</v>
      </c>
      <c r="D157" s="30">
        <f t="shared" si="56"/>
        <v>-2.8994683972470837E-2</v>
      </c>
      <c r="E157" s="24">
        <f t="shared" si="57"/>
        <v>10110.77001408891</v>
      </c>
      <c r="F157" s="24">
        <f t="shared" si="58"/>
        <v>-3.9058925404180919E-2</v>
      </c>
      <c r="G157" s="24">
        <f t="shared" si="59"/>
        <v>0.23315551210242608</v>
      </c>
      <c r="H157" s="32">
        <f t="shared" si="66"/>
        <v>-5.1433666667312444E-2</v>
      </c>
      <c r="I157" s="24">
        <f t="shared" si="60"/>
        <v>0.30702816146458012</v>
      </c>
      <c r="J157" s="32">
        <f t="shared" si="67"/>
        <v>0.1194872760439642</v>
      </c>
      <c r="K157" s="24">
        <f t="shared" si="61"/>
        <v>94464.689802237481</v>
      </c>
      <c r="L157" s="8">
        <f t="shared" si="62"/>
        <v>2.9359333065385953E-6</v>
      </c>
      <c r="M157" s="9">
        <f t="shared" si="63"/>
        <v>0.90331430567624449</v>
      </c>
      <c r="N157" s="26">
        <f t="shared" si="64"/>
        <v>104575.99999999996</v>
      </c>
    </row>
    <row r="158" spans="3:14" x14ac:dyDescent="0.25">
      <c r="C158" s="19">
        <f t="shared" si="65"/>
        <v>153</v>
      </c>
      <c r="D158" s="30">
        <f t="shared" si="56"/>
        <v>-2.48343290273354E-2</v>
      </c>
      <c r="E158" s="24">
        <f t="shared" si="57"/>
        <v>10110.745179759882</v>
      </c>
      <c r="F158" s="24">
        <f t="shared" si="58"/>
        <v>-3.3454548998271119E-2</v>
      </c>
      <c r="G158" s="24">
        <f t="shared" si="59"/>
        <v>0.19970096310415497</v>
      </c>
      <c r="H158" s="32">
        <f t="shared" si="66"/>
        <v>-4.4053842462586854E-2</v>
      </c>
      <c r="I158" s="24">
        <f t="shared" si="60"/>
        <v>0.26297431900199325</v>
      </c>
      <c r="J158" s="32">
        <f t="shared" si="67"/>
        <v>0.10234272048819337</v>
      </c>
      <c r="K158" s="24">
        <f t="shared" si="61"/>
        <v>94464.792144957974</v>
      </c>
      <c r="L158" s="8">
        <f t="shared" si="62"/>
        <v>2.5146718080820958E-6</v>
      </c>
      <c r="M158" s="9">
        <f t="shared" si="63"/>
        <v>0.90331486305918163</v>
      </c>
      <c r="N158" s="26">
        <f t="shared" si="64"/>
        <v>104575.99999999997</v>
      </c>
    </row>
    <row r="159" spans="3:14" x14ac:dyDescent="0.25">
      <c r="C159" s="19">
        <f t="shared" si="65"/>
        <v>154</v>
      </c>
      <c r="D159" s="30">
        <f t="shared" si="56"/>
        <v>-2.1270930626000325E-2</v>
      </c>
      <c r="E159" s="24">
        <f t="shared" si="57"/>
        <v>10110.723908829257</v>
      </c>
      <c r="F159" s="24">
        <f t="shared" si="58"/>
        <v>-2.8654310150038418E-2</v>
      </c>
      <c r="G159" s="24">
        <f t="shared" si="59"/>
        <v>0.17104665295411656</v>
      </c>
      <c r="H159" s="32">
        <f t="shared" si="66"/>
        <v>-3.7732865557959003E-2</v>
      </c>
      <c r="I159" s="24">
        <f t="shared" si="60"/>
        <v>0.22524145344403423</v>
      </c>
      <c r="J159" s="32">
        <f t="shared" si="67"/>
        <v>8.7658106333997746E-2</v>
      </c>
      <c r="K159" s="24">
        <f t="shared" si="61"/>
        <v>94464.879803064308</v>
      </c>
      <c r="L159" s="8">
        <f t="shared" si="62"/>
        <v>2.1538541677252357E-6</v>
      </c>
      <c r="M159" s="9">
        <f t="shared" si="63"/>
        <v>0.90331534046547735</v>
      </c>
      <c r="N159" s="26">
        <f t="shared" si="64"/>
        <v>104575.99999999997</v>
      </c>
    </row>
    <row r="160" spans="3:14" x14ac:dyDescent="0.25">
      <c r="C160" s="19">
        <f t="shared" si="65"/>
        <v>155</v>
      </c>
      <c r="D160" s="30">
        <f t="shared" si="56"/>
        <v>-1.821883318876839E-2</v>
      </c>
      <c r="E160" s="24">
        <f t="shared" si="57"/>
        <v>10110.705689996068</v>
      </c>
      <c r="F160" s="24">
        <f t="shared" si="58"/>
        <v>-2.4542830049760749E-2</v>
      </c>
      <c r="G160" s="24">
        <f t="shared" si="59"/>
        <v>0.14650382290435582</v>
      </c>
      <c r="H160" s="32">
        <f t="shared" si="66"/>
        <v>-3.2318821242815605E-2</v>
      </c>
      <c r="I160" s="24">
        <f t="shared" si="60"/>
        <v>0.19292263220121864</v>
      </c>
      <c r="J160" s="32">
        <f t="shared" si="67"/>
        <v>7.5080484481344745E-2</v>
      </c>
      <c r="K160" s="24">
        <f t="shared" si="61"/>
        <v>94464.954883548795</v>
      </c>
      <c r="L160" s="8">
        <f t="shared" si="62"/>
        <v>1.8448079119608576E-6</v>
      </c>
      <c r="M160" s="9">
        <f t="shared" si="63"/>
        <v>0.90331574937061077</v>
      </c>
      <c r="N160" s="26">
        <f t="shared" si="64"/>
        <v>104575.99999999997</v>
      </c>
    </row>
    <row r="161" spans="3:14" x14ac:dyDescent="0.25">
      <c r="C161" s="19">
        <f t="shared" si="65"/>
        <v>156</v>
      </c>
      <c r="D161" s="30">
        <f t="shared" si="56"/>
        <v>-1.560467164100704E-2</v>
      </c>
      <c r="E161" s="24">
        <f t="shared" si="57"/>
        <v>10110.690085324428</v>
      </c>
      <c r="F161" s="24">
        <f t="shared" si="58"/>
        <v>-2.1021284085081915E-2</v>
      </c>
      <c r="G161" s="24">
        <f t="shared" si="59"/>
        <v>0.1254825388192739</v>
      </c>
      <c r="H161" s="32">
        <f t="shared" si="66"/>
        <v>-2.7681588340983915E-2</v>
      </c>
      <c r="I161" s="24">
        <f t="shared" si="60"/>
        <v>0.16524104386023472</v>
      </c>
      <c r="J161" s="32">
        <f t="shared" si="67"/>
        <v>6.4307544067072869E-2</v>
      </c>
      <c r="K161" s="24">
        <f t="shared" si="61"/>
        <v>94465.019191092855</v>
      </c>
      <c r="L161" s="8">
        <f t="shared" si="62"/>
        <v>1.5801048410747659E-6</v>
      </c>
      <c r="M161" s="9">
        <f t="shared" si="63"/>
        <v>0.90331609960351045</v>
      </c>
      <c r="N161" s="26">
        <f t="shared" si="64"/>
        <v>104575.99999999996</v>
      </c>
    </row>
    <row r="162" spans="3:14" x14ac:dyDescent="0.25">
      <c r="C162" s="19">
        <f t="shared" si="65"/>
        <v>157</v>
      </c>
      <c r="D162" s="30">
        <f t="shared" si="56"/>
        <v>-1.3365607870770671E-2</v>
      </c>
      <c r="E162" s="24">
        <f t="shared" si="57"/>
        <v>10110.676719716557</v>
      </c>
      <c r="F162" s="24">
        <f t="shared" si="58"/>
        <v>-1.8005026834047803E-2</v>
      </c>
      <c r="G162" s="24">
        <f t="shared" si="59"/>
        <v>0.10747751198522609</v>
      </c>
      <c r="H162" s="32">
        <f t="shared" si="66"/>
        <v>-2.3709713248593098E-2</v>
      </c>
      <c r="I162" s="24">
        <f t="shared" si="60"/>
        <v>0.14153133061164164</v>
      </c>
      <c r="J162" s="32">
        <f t="shared" si="67"/>
        <v>5.5080347953411574E-2</v>
      </c>
      <c r="K162" s="24">
        <f t="shared" si="61"/>
        <v>94465.074271440812</v>
      </c>
      <c r="L162" s="8">
        <f t="shared" si="62"/>
        <v>1.3533825219136479E-6</v>
      </c>
      <c r="M162" s="9">
        <f t="shared" si="63"/>
        <v>0.90331639958280507</v>
      </c>
      <c r="N162" s="26">
        <f t="shared" si="64"/>
        <v>104575.99999999997</v>
      </c>
    </row>
    <row r="163" spans="3:14" ht="15.75" thickBot="1" x14ac:dyDescent="0.3">
      <c r="C163" s="20">
        <f t="shared" si="65"/>
        <v>158</v>
      </c>
      <c r="D163" s="33">
        <f t="shared" si="56"/>
        <v>-1.1447820236205058E-2</v>
      </c>
      <c r="E163" s="25">
        <f t="shared" si="57"/>
        <v>10110.665271896321</v>
      </c>
      <c r="F163" s="25">
        <f t="shared" si="58"/>
        <v>-1.5421557760101465E-2</v>
      </c>
      <c r="G163" s="25">
        <f t="shared" si="59"/>
        <v>9.2055954225124623E-2</v>
      </c>
      <c r="H163" s="34">
        <f t="shared" si="66"/>
        <v>-2.0307732207574022E-2</v>
      </c>
      <c r="I163" s="25">
        <f t="shared" si="60"/>
        <v>0.12122359840406761</v>
      </c>
      <c r="J163" s="34">
        <f t="shared" si="67"/>
        <v>4.7177110203880546E-2</v>
      </c>
      <c r="K163" s="25">
        <f t="shared" si="61"/>
        <v>94465.121448551014</v>
      </c>
      <c r="L163" s="10">
        <f t="shared" si="62"/>
        <v>1.159191386207807E-6</v>
      </c>
      <c r="M163" s="11">
        <f t="shared" si="63"/>
        <v>0.90331665651917659</v>
      </c>
      <c r="N163" s="26">
        <f t="shared" si="64"/>
        <v>104575.99999999997</v>
      </c>
    </row>
  </sheetData>
  <mergeCells count="1">
    <mergeCell ref="C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SIR</vt:lpstr>
      <vt:lpstr>SLIR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Corbin Matamoros</dc:creator>
  <cp:lastModifiedBy>Corbin Matamoros</cp:lastModifiedBy>
  <dcterms:created xsi:type="dcterms:W3CDTF">2020-07-10T16:05:20Z</dcterms:created>
  <dcterms:modified xsi:type="dcterms:W3CDTF">2020-07-13T14:43:30Z</dcterms:modified>
</cp:coreProperties>
</file>