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1_TU Delft\4_Earthy\"/>
    </mc:Choice>
  </mc:AlternateContent>
  <xr:revisionPtr revIDLastSave="0" documentId="13_ncr:1_{64BE503A-2309-46F9-8F7C-F5D44E633AA2}" xr6:coauthVersionLast="37" xr6:coauthVersionMax="37" xr10:uidLastSave="{00000000-0000-0000-0000-000000000000}"/>
  <bookViews>
    <workbookView xWindow="0" yWindow="0" windowWidth="28800" windowHeight="12225" activeTab="1" xr2:uid="{2D53A89E-5817-4728-B6A1-41649811A8AD}"/>
  </bookViews>
  <sheets>
    <sheet name="DATA INPUT" sheetId="1" r:id="rId1"/>
    <sheet name="SCRIPT" sheetId="2" r:id="rId2"/>
    <sheet name="MODULES" sheetId="3" r:id="rId3"/>
  </sheets>
  <definedNames>
    <definedName name="_xlnm.Print_Area" localSheetId="0">'DATA INPUT'!$A$1:$J$30</definedName>
    <definedName name="_xlnm.Print_Area" localSheetId="1">SCRIPT!$A$1:$H$23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30" i="1"/>
  <c r="C22" i="2" s="1"/>
  <c r="C2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1" i="2"/>
  <c r="B2" i="2"/>
  <c r="D2" i="2" s="1"/>
  <c r="B3" i="2"/>
  <c r="B4" i="2"/>
  <c r="B5" i="2"/>
  <c r="B6" i="2"/>
  <c r="B7" i="2"/>
  <c r="B8" i="2"/>
  <c r="B9" i="2"/>
  <c r="D9" i="2" s="1"/>
  <c r="B10" i="2"/>
  <c r="D10" i="2" s="1"/>
  <c r="B11" i="2"/>
  <c r="B12" i="2"/>
  <c r="B13" i="2"/>
  <c r="B14" i="2"/>
  <c r="B15" i="2"/>
  <c r="B16" i="2"/>
  <c r="B17" i="2"/>
  <c r="B18" i="2"/>
  <c r="D18" i="2" s="1"/>
  <c r="B19" i="2"/>
  <c r="D19" i="2" s="1"/>
  <c r="B20" i="2"/>
  <c r="D20" i="2" s="1"/>
  <c r="B21" i="2"/>
  <c r="B1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30" i="1"/>
  <c r="B22" i="2" s="1"/>
  <c r="D17" i="2" l="1"/>
  <c r="D16" i="2"/>
  <c r="D7" i="2"/>
  <c r="D6" i="2"/>
  <c r="D8" i="2"/>
  <c r="D15" i="2"/>
  <c r="D14" i="2"/>
  <c r="D21" i="2"/>
  <c r="D13" i="2"/>
  <c r="D5" i="2"/>
  <c r="D12" i="2"/>
  <c r="D4" i="2"/>
  <c r="E5" i="3" s="1"/>
  <c r="D11" i="2"/>
  <c r="D3" i="2"/>
  <c r="E4" i="3"/>
  <c r="D30" i="1"/>
  <c r="D32" i="1" s="1"/>
  <c r="G6" i="2" l="1"/>
  <c r="G7" i="2"/>
  <c r="G8" i="2"/>
  <c r="G4" i="2"/>
  <c r="G20" i="2"/>
  <c r="G16" i="2"/>
  <c r="G19" i="2"/>
  <c r="G14" i="2"/>
  <c r="G9" i="2"/>
  <c r="G18" i="2"/>
  <c r="G15" i="2"/>
  <c r="G2" i="2"/>
  <c r="G10" i="2"/>
  <c r="G13" i="2"/>
  <c r="G3" i="2"/>
  <c r="G17" i="2"/>
  <c r="G11" i="2"/>
  <c r="G5" i="2"/>
  <c r="G12" i="2"/>
  <c r="E2" i="3"/>
  <c r="E3" i="3"/>
</calcChain>
</file>

<file path=xl/sharedStrings.xml><?xml version="1.0" encoding="utf-8"?>
<sst xmlns="http://schemas.openxmlformats.org/spreadsheetml/2006/main" count="42" uniqueCount="41">
  <si>
    <t>TOTAL</t>
  </si>
  <si>
    <t>Maximum of 6 people in one dwelling - larger families to be split into two families</t>
  </si>
  <si>
    <t>FAMILY</t>
  </si>
  <si>
    <t>ADULTS</t>
  </si>
  <si>
    <t>CHILDREN</t>
  </si>
  <si>
    <t>COMMUNAL HOUSING PLAN GENERATOR</t>
  </si>
  <si>
    <t xml:space="preserve">Maximum of 20 families or 40 to 80 people in one Communal House </t>
  </si>
  <si>
    <t xml:space="preserve">Rules: </t>
  </si>
  <si>
    <t>MODIFY THE NUMBERS IN BLUE CELLS BELOW</t>
  </si>
  <si>
    <t>HOUSING MODULE REQUIRED</t>
  </si>
  <si>
    <t>COMMUNAL PROGRAM</t>
  </si>
  <si>
    <t>Dining (small)</t>
  </si>
  <si>
    <t>Dining (large)</t>
  </si>
  <si>
    <t>Kitchen (large)</t>
  </si>
  <si>
    <t>Kitchen (large) Storage</t>
  </si>
  <si>
    <t>Kitchen (small)</t>
  </si>
  <si>
    <t>Kitchen (small) Storage</t>
  </si>
  <si>
    <t>Iwan (small)</t>
  </si>
  <si>
    <t>Iwan (medium)</t>
  </si>
  <si>
    <t>Iwan (large)</t>
  </si>
  <si>
    <t>Building Storage</t>
  </si>
  <si>
    <t>Building Utility Room</t>
  </si>
  <si>
    <t xml:space="preserve">Clothes Washing Area </t>
  </si>
  <si>
    <t xml:space="preserve">Male Showers </t>
  </si>
  <si>
    <t xml:space="preserve">Female Showers </t>
  </si>
  <si>
    <t>m2 PER PERSON</t>
  </si>
  <si>
    <t>m2 REQUIRED</t>
  </si>
  <si>
    <t>Courtyard (small)</t>
  </si>
  <si>
    <t>Courtyard (medium)</t>
  </si>
  <si>
    <t>Courtyard (large)</t>
  </si>
  <si>
    <t>Work Room</t>
  </si>
  <si>
    <t>HEIGHT (m)</t>
  </si>
  <si>
    <t>MODULE</t>
  </si>
  <si>
    <t xml:space="preserve">WIDTH </t>
  </si>
  <si>
    <t>DEPTH</t>
  </si>
  <si>
    <t>HEIGHT</t>
  </si>
  <si>
    <t>M1</t>
  </si>
  <si>
    <t>M2</t>
  </si>
  <si>
    <t>M3</t>
  </si>
  <si>
    <t>M4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</si>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</sst>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i/>
      <sz val="10"/>
      <color theme="1"/>
      <name val="Courier New"/>
      <family val="3"/>
    </font>
    <font>
      <b/>
      <sz val="10"/>
      <color rgb="FFFF0000"/>
      <name val="Courier New"/>
      <family val="3"/>
    </font>
    <font>
      <b/>
      <sz val="14"/>
      <color theme="1"/>
      <name val="Courier New"/>
      <family val="3"/>
    </font>
    <font>
      <b/>
      <sz val="10"/>
      <color theme="4"/>
      <name val="Courier New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1" fillId="0" borderId="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244C-287F-4714-A664-FC0F8F9462F5}">
  <dimension ref="A1:J32"/>
  <sheetViews>
    <sheetView workbookViewId="0">
      <selection sqref="A1:J30"/>
    </sheetView>
  </sheetViews>
  <sheetFormatPr defaultColWidth="11" defaultRowHeight="13.5" x14ac:dyDescent="0.25"/>
  <cols>
    <col min="1" max="1" width="11" style="6"/>
    <col min="2" max="3" width="11" style="7"/>
    <col min="4" max="4" width="10.42578125" style="7" customWidth="1"/>
    <col min="5" max="5" width="11.140625" style="7" customWidth="1"/>
    <col min="6" max="16384" width="11" style="6"/>
  </cols>
  <sheetData>
    <row r="1" spans="1:10" ht="19.5" x14ac:dyDescent="0.35">
      <c r="A1" s="44" t="s">
        <v>5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x14ac:dyDescent="0.25">
      <c r="A3" s="45" t="s">
        <v>8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x14ac:dyDescent="0.25">
      <c r="A5" s="48" t="s">
        <v>7</v>
      </c>
      <c r="B5" s="48"/>
      <c r="C5" s="48"/>
      <c r="D5" s="48"/>
      <c r="E5" s="48"/>
      <c r="F5" s="48"/>
      <c r="G5" s="48"/>
      <c r="H5" s="48"/>
      <c r="I5" s="48"/>
      <c r="J5" s="48"/>
    </row>
    <row r="6" spans="1:10" x14ac:dyDescent="0.25">
      <c r="A6" s="42" t="s">
        <v>6</v>
      </c>
      <c r="B6" s="42"/>
      <c r="C6" s="42"/>
      <c r="D6" s="42"/>
      <c r="E6" s="42"/>
      <c r="F6" s="42"/>
      <c r="G6" s="42"/>
      <c r="H6" s="42"/>
      <c r="I6" s="42"/>
      <c r="J6" s="42"/>
    </row>
    <row r="7" spans="1:10" x14ac:dyDescent="0.25">
      <c r="A7" s="42" t="s">
        <v>1</v>
      </c>
      <c r="B7" s="42"/>
      <c r="C7" s="42"/>
      <c r="D7" s="42"/>
      <c r="E7" s="42"/>
      <c r="F7" s="42"/>
      <c r="G7" s="42"/>
      <c r="H7" s="42"/>
      <c r="I7" s="42"/>
      <c r="J7" s="42"/>
    </row>
    <row r="8" spans="1:10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10" x14ac:dyDescent="0.25">
      <c r="A9" s="4" t="s">
        <v>2</v>
      </c>
      <c r="B9" s="4" t="s">
        <v>3</v>
      </c>
      <c r="C9" s="4" t="s">
        <v>4</v>
      </c>
      <c r="D9" s="2"/>
      <c r="E9" s="6"/>
    </row>
    <row r="10" spans="1:10" x14ac:dyDescent="0.25">
      <c r="A10" s="3">
        <v>1</v>
      </c>
      <c r="B10" s="11">
        <v>2</v>
      </c>
      <c r="C10" s="11">
        <v>2</v>
      </c>
      <c r="D10" s="2"/>
      <c r="E10" s="6"/>
    </row>
    <row r="11" spans="1:10" x14ac:dyDescent="0.25">
      <c r="A11" s="3">
        <v>2</v>
      </c>
      <c r="B11" s="11">
        <v>1</v>
      </c>
      <c r="C11" s="11">
        <v>2</v>
      </c>
      <c r="D11" s="2"/>
      <c r="E11" s="6"/>
    </row>
    <row r="12" spans="1:10" x14ac:dyDescent="0.25">
      <c r="A12" s="3">
        <v>3</v>
      </c>
      <c r="B12" s="11">
        <v>2</v>
      </c>
      <c r="C12" s="11">
        <v>3</v>
      </c>
      <c r="D12" s="2"/>
      <c r="E12" s="6"/>
    </row>
    <row r="13" spans="1:10" x14ac:dyDescent="0.25">
      <c r="A13" s="3">
        <v>4</v>
      </c>
      <c r="B13" s="11">
        <v>1</v>
      </c>
      <c r="C13" s="11">
        <v>4</v>
      </c>
      <c r="D13" s="2"/>
      <c r="E13" s="6"/>
    </row>
    <row r="14" spans="1:10" x14ac:dyDescent="0.25">
      <c r="A14" s="3">
        <v>5</v>
      </c>
      <c r="B14" s="11">
        <v>2</v>
      </c>
      <c r="C14" s="11">
        <v>4</v>
      </c>
      <c r="D14" s="2"/>
      <c r="E14" s="6"/>
    </row>
    <row r="15" spans="1:10" x14ac:dyDescent="0.25">
      <c r="A15" s="3">
        <v>6</v>
      </c>
      <c r="B15" s="11">
        <v>1</v>
      </c>
      <c r="C15" s="11">
        <v>3</v>
      </c>
      <c r="D15" s="2"/>
      <c r="E15" s="6"/>
    </row>
    <row r="16" spans="1:10" x14ac:dyDescent="0.25">
      <c r="A16" s="3">
        <v>7</v>
      </c>
      <c r="B16" s="11">
        <v>1</v>
      </c>
      <c r="C16" s="11">
        <v>5</v>
      </c>
      <c r="D16" s="2"/>
      <c r="E16" s="6"/>
    </row>
    <row r="17" spans="1:5" x14ac:dyDescent="0.25">
      <c r="A17" s="3">
        <v>8</v>
      </c>
      <c r="B17" s="11">
        <v>2</v>
      </c>
      <c r="C17" s="11">
        <v>1</v>
      </c>
      <c r="D17" s="2"/>
      <c r="E17" s="6"/>
    </row>
    <row r="18" spans="1:5" x14ac:dyDescent="0.25">
      <c r="A18" s="3">
        <v>9</v>
      </c>
      <c r="B18" s="11">
        <v>1</v>
      </c>
      <c r="C18" s="11">
        <v>2</v>
      </c>
      <c r="D18" s="2"/>
      <c r="E18" s="6"/>
    </row>
    <row r="19" spans="1:5" x14ac:dyDescent="0.25">
      <c r="A19" s="3">
        <v>10</v>
      </c>
      <c r="B19" s="11">
        <v>2</v>
      </c>
      <c r="C19" s="11">
        <v>1</v>
      </c>
      <c r="D19" s="2"/>
      <c r="E19" s="6"/>
    </row>
    <row r="20" spans="1:5" x14ac:dyDescent="0.25">
      <c r="A20" s="3">
        <v>11</v>
      </c>
      <c r="B20" s="11">
        <v>1</v>
      </c>
      <c r="C20" s="11">
        <v>0</v>
      </c>
      <c r="D20" s="2"/>
      <c r="E20" s="6"/>
    </row>
    <row r="21" spans="1:5" x14ac:dyDescent="0.25">
      <c r="A21" s="3">
        <v>12</v>
      </c>
      <c r="B21" s="11">
        <v>2</v>
      </c>
      <c r="C21" s="11">
        <v>3</v>
      </c>
      <c r="D21" s="2"/>
      <c r="E21" s="6"/>
    </row>
    <row r="22" spans="1:5" x14ac:dyDescent="0.25">
      <c r="A22" s="3">
        <v>13</v>
      </c>
      <c r="B22" s="11">
        <v>2</v>
      </c>
      <c r="C22" s="11">
        <v>0</v>
      </c>
      <c r="D22" s="2"/>
      <c r="E22" s="6"/>
    </row>
    <row r="23" spans="1:5" x14ac:dyDescent="0.25">
      <c r="A23" s="3">
        <v>14</v>
      </c>
      <c r="B23" s="11">
        <v>1</v>
      </c>
      <c r="C23" s="11">
        <v>1</v>
      </c>
      <c r="D23" s="2"/>
      <c r="E23" s="6"/>
    </row>
    <row r="24" spans="1:5" x14ac:dyDescent="0.25">
      <c r="A24" s="3">
        <v>15</v>
      </c>
      <c r="B24" s="11">
        <v>1</v>
      </c>
      <c r="C24" s="11">
        <v>1</v>
      </c>
      <c r="D24" s="2"/>
      <c r="E24" s="6"/>
    </row>
    <row r="25" spans="1:5" x14ac:dyDescent="0.25">
      <c r="A25" s="3">
        <v>16</v>
      </c>
      <c r="B25" s="11">
        <v>2</v>
      </c>
      <c r="C25" s="11">
        <v>0</v>
      </c>
      <c r="D25" s="2"/>
      <c r="E25" s="6"/>
    </row>
    <row r="26" spans="1:5" x14ac:dyDescent="0.25">
      <c r="A26" s="3">
        <v>17</v>
      </c>
      <c r="B26" s="11">
        <v>2</v>
      </c>
      <c r="C26" s="11">
        <v>3</v>
      </c>
      <c r="D26" s="2"/>
      <c r="E26" s="6"/>
    </row>
    <row r="27" spans="1:5" x14ac:dyDescent="0.25">
      <c r="A27" s="3">
        <v>18</v>
      </c>
      <c r="B27" s="11">
        <v>0</v>
      </c>
      <c r="C27" s="11">
        <v>0</v>
      </c>
      <c r="D27" s="2"/>
      <c r="E27" s="6"/>
    </row>
    <row r="28" spans="1:5" x14ac:dyDescent="0.25">
      <c r="A28" s="3">
        <v>19</v>
      </c>
      <c r="B28" s="11">
        <v>0</v>
      </c>
      <c r="C28" s="11">
        <v>0</v>
      </c>
      <c r="D28" s="2"/>
      <c r="E28" s="6"/>
    </row>
    <row r="29" spans="1:5" x14ac:dyDescent="0.25">
      <c r="A29" s="3">
        <v>20</v>
      </c>
      <c r="B29" s="11">
        <v>0</v>
      </c>
      <c r="C29" s="11">
        <v>0</v>
      </c>
      <c r="D29" s="6"/>
      <c r="E29" s="6"/>
    </row>
    <row r="30" spans="1:5" x14ac:dyDescent="0.25">
      <c r="A30" s="4" t="s">
        <v>0</v>
      </c>
      <c r="B30" s="3">
        <f>SUM(B10:B29)</f>
        <v>26</v>
      </c>
      <c r="C30" s="3">
        <f>SUM(C10:C29)</f>
        <v>35</v>
      </c>
      <c r="D30" s="3">
        <f>SUM(B30:C30)</f>
        <v>61</v>
      </c>
      <c r="E30" s="6"/>
    </row>
    <row r="31" spans="1:5" x14ac:dyDescent="0.25">
      <c r="A31" s="1"/>
      <c r="B31" s="2"/>
      <c r="C31" s="2"/>
      <c r="D31" s="5"/>
      <c r="E31" s="5"/>
    </row>
    <row r="32" spans="1:5" x14ac:dyDescent="0.25">
      <c r="D32" s="7" t="str">
        <f>IF(OR(D30&gt;=81, D30&lt;=39), "ERROR: ADJUST NUMBER OF PEOPLE", " ")</f>
        <v xml:space="preserve"> </v>
      </c>
    </row>
  </sheetData>
  <mergeCells count="8">
    <mergeCell ref="A7:J7"/>
    <mergeCell ref="A8:J8"/>
    <mergeCell ref="A1:J1"/>
    <mergeCell ref="A3:J3"/>
    <mergeCell ref="A2:J2"/>
    <mergeCell ref="A4:J4"/>
    <mergeCell ref="A5:J5"/>
    <mergeCell ref="A6:J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A6D5-AD07-41D8-A722-3E88B4D5CB00}">
  <sheetPr>
    <pageSetUpPr fitToPage="1"/>
  </sheetPr>
  <dimension ref="A1:H29"/>
  <sheetViews>
    <sheetView tabSelected="1" workbookViewId="0">
      <selection activeCell="A26" sqref="A26:G26"/>
    </sheetView>
  </sheetViews>
  <sheetFormatPr defaultRowHeight="13.5" x14ac:dyDescent="0.25"/>
  <cols>
    <col min="1" max="1" width="10.28515625" style="9" customWidth="1"/>
    <col min="2" max="2" width="10.7109375" style="9" customWidth="1"/>
    <col min="3" max="3" width="11.140625" style="9" customWidth="1"/>
    <col min="4" max="4" width="18.85546875" style="9" customWidth="1"/>
    <col min="5" max="5" width="30.28515625" style="9" customWidth="1"/>
    <col min="6" max="6" width="18.140625" style="9" customWidth="1"/>
    <col min="7" max="7" width="15.140625" style="9" customWidth="1"/>
    <col min="8" max="8" width="14.5703125" style="9" customWidth="1"/>
    <col min="9" max="9" width="15.140625" style="8" customWidth="1"/>
    <col min="10" max="16384" width="9.140625" style="8"/>
  </cols>
  <sheetData>
    <row r="1" spans="1:8" s="10" customFormat="1" ht="27.75" customHeight="1" x14ac:dyDescent="0.25">
      <c r="A1" s="14" t="str">
        <f>'DATA INPUT'!A9</f>
        <v>FAMILY</v>
      </c>
      <c r="B1" s="14" t="str">
        <f>'DATA INPUT'!B9</f>
        <v>ADULTS</v>
      </c>
      <c r="C1" s="14" t="str">
        <f>'DATA INPUT'!C9</f>
        <v>CHILDREN</v>
      </c>
      <c r="D1" s="14" t="s">
        <v>9</v>
      </c>
      <c r="E1" s="30" t="s">
        <v>10</v>
      </c>
      <c r="F1" s="31" t="s">
        <v>25</v>
      </c>
      <c r="G1" s="35" t="s">
        <v>26</v>
      </c>
      <c r="H1" s="31" t="s">
        <v>31</v>
      </c>
    </row>
    <row r="2" spans="1:8" x14ac:dyDescent="0.25">
      <c r="A2" s="32">
        <f>'DATA INPUT'!A10</f>
        <v>1</v>
      </c>
      <c r="B2" s="33">
        <f>'DATA INPUT'!B10</f>
        <v>2</v>
      </c>
      <c r="C2" s="33">
        <f>'DATA INPUT'!C10</f>
        <v>2</v>
      </c>
      <c r="D2" s="23">
        <f t="shared" ref="D2:D21" si="0">IF(B2+C2&gt;=1,1,0)+IF(B2+C2&gt;=2,1,0)+IF(B2+C2&gt;=3,1,0)+IF(B2+C2&gt;=5,1,0)</f>
        <v>3</v>
      </c>
      <c r="E2" s="22" t="s">
        <v>29</v>
      </c>
      <c r="F2" s="27">
        <v>1.75</v>
      </c>
      <c r="G2" s="23">
        <f>F2*B23</f>
        <v>105</v>
      </c>
      <c r="H2" s="38"/>
    </row>
    <row r="3" spans="1:8" x14ac:dyDescent="0.25">
      <c r="A3" s="13">
        <f>'DATA INPUT'!A11</f>
        <v>2</v>
      </c>
      <c r="B3" s="5">
        <f>'DATA INPUT'!B11</f>
        <v>1</v>
      </c>
      <c r="C3" s="5">
        <f>'DATA INPUT'!C11</f>
        <v>2</v>
      </c>
      <c r="D3" s="7">
        <f t="shared" si="0"/>
        <v>3</v>
      </c>
      <c r="E3" s="12" t="s">
        <v>19</v>
      </c>
      <c r="F3" s="28">
        <v>0.49</v>
      </c>
      <c r="G3" s="7">
        <f>F3*B23</f>
        <v>29.4</v>
      </c>
      <c r="H3" s="36">
        <v>3.6</v>
      </c>
    </row>
    <row r="4" spans="1:8" x14ac:dyDescent="0.25">
      <c r="A4" s="13">
        <f>'DATA INPUT'!A12</f>
        <v>3</v>
      </c>
      <c r="B4" s="5">
        <f>'DATA INPUT'!B12</f>
        <v>2</v>
      </c>
      <c r="C4" s="5">
        <f>'DATA INPUT'!C12</f>
        <v>3</v>
      </c>
      <c r="D4" s="7">
        <f t="shared" si="0"/>
        <v>4</v>
      </c>
      <c r="E4" s="12" t="s">
        <v>30</v>
      </c>
      <c r="F4" s="28">
        <v>0.33</v>
      </c>
      <c r="G4" s="7">
        <f>F4*B23</f>
        <v>19.8</v>
      </c>
      <c r="H4" s="36">
        <v>3</v>
      </c>
    </row>
    <row r="5" spans="1:8" x14ac:dyDescent="0.25">
      <c r="A5" s="13">
        <f>'DATA INPUT'!A13</f>
        <v>4</v>
      </c>
      <c r="B5" s="5">
        <f>'DATA INPUT'!B13</f>
        <v>1</v>
      </c>
      <c r="C5" s="5">
        <f>'DATA INPUT'!C13</f>
        <v>4</v>
      </c>
      <c r="D5" s="7">
        <f t="shared" si="0"/>
        <v>4</v>
      </c>
      <c r="E5" s="12" t="s">
        <v>20</v>
      </c>
      <c r="F5" s="28">
        <v>0.35</v>
      </c>
      <c r="G5" s="7">
        <f>F5*B23</f>
        <v>21</v>
      </c>
      <c r="H5" s="36">
        <v>3</v>
      </c>
    </row>
    <row r="6" spans="1:8" x14ac:dyDescent="0.25">
      <c r="A6" s="13">
        <f>'DATA INPUT'!A14</f>
        <v>5</v>
      </c>
      <c r="B6" s="5">
        <f>'DATA INPUT'!B14</f>
        <v>2</v>
      </c>
      <c r="C6" s="5">
        <f>'DATA INPUT'!C14</f>
        <v>4</v>
      </c>
      <c r="D6" s="7">
        <f t="shared" si="0"/>
        <v>4</v>
      </c>
      <c r="E6" s="12" t="s">
        <v>17</v>
      </c>
      <c r="F6" s="28">
        <v>0.23</v>
      </c>
      <c r="G6" s="7">
        <f>F6*B23</f>
        <v>13.8</v>
      </c>
      <c r="H6" s="36">
        <v>3</v>
      </c>
    </row>
    <row r="7" spans="1:8" x14ac:dyDescent="0.25">
      <c r="A7" s="13">
        <f>'DATA INPUT'!A15</f>
        <v>6</v>
      </c>
      <c r="B7" s="5">
        <f>'DATA INPUT'!B15</f>
        <v>1</v>
      </c>
      <c r="C7" s="5">
        <f>'DATA INPUT'!C15</f>
        <v>3</v>
      </c>
      <c r="D7" s="7">
        <f t="shared" si="0"/>
        <v>3</v>
      </c>
      <c r="E7" s="12" t="s">
        <v>28</v>
      </c>
      <c r="F7" s="28">
        <v>0.9</v>
      </c>
      <c r="G7" s="7">
        <f>F7*B23</f>
        <v>54</v>
      </c>
      <c r="H7" s="39"/>
    </row>
    <row r="8" spans="1:8" x14ac:dyDescent="0.25">
      <c r="A8" s="13">
        <f>'DATA INPUT'!A16</f>
        <v>7</v>
      </c>
      <c r="B8" s="5">
        <f>'DATA INPUT'!B16</f>
        <v>1</v>
      </c>
      <c r="C8" s="5">
        <f>'DATA INPUT'!C16</f>
        <v>5</v>
      </c>
      <c r="D8" s="7">
        <f t="shared" si="0"/>
        <v>4</v>
      </c>
      <c r="E8" s="12" t="s">
        <v>12</v>
      </c>
      <c r="F8" s="28">
        <v>0.99</v>
      </c>
      <c r="G8" s="7">
        <f>F8*B23</f>
        <v>59.4</v>
      </c>
      <c r="H8" s="36">
        <v>4.2</v>
      </c>
    </row>
    <row r="9" spans="1:8" x14ac:dyDescent="0.25">
      <c r="A9" s="13">
        <f>'DATA INPUT'!A17</f>
        <v>8</v>
      </c>
      <c r="B9" s="5">
        <f>'DATA INPUT'!B17</f>
        <v>2</v>
      </c>
      <c r="C9" s="5">
        <f>'DATA INPUT'!C17</f>
        <v>1</v>
      </c>
      <c r="D9" s="7">
        <f t="shared" si="0"/>
        <v>3</v>
      </c>
      <c r="E9" s="12" t="s">
        <v>13</v>
      </c>
      <c r="F9" s="28">
        <v>0.92</v>
      </c>
      <c r="G9" s="7">
        <f>F9*B23</f>
        <v>55.2</v>
      </c>
      <c r="H9" s="36">
        <v>4.2</v>
      </c>
    </row>
    <row r="10" spans="1:8" x14ac:dyDescent="0.25">
      <c r="A10" s="13">
        <f>'DATA INPUT'!A18</f>
        <v>9</v>
      </c>
      <c r="B10" s="5">
        <f>'DATA INPUT'!B18</f>
        <v>1</v>
      </c>
      <c r="C10" s="5">
        <f>'DATA INPUT'!C18</f>
        <v>2</v>
      </c>
      <c r="D10" s="7">
        <f t="shared" si="0"/>
        <v>3</v>
      </c>
      <c r="E10" s="12" t="s">
        <v>14</v>
      </c>
      <c r="F10" s="28">
        <v>0.32</v>
      </c>
      <c r="G10" s="7">
        <f>F10*B23</f>
        <v>19.2</v>
      </c>
      <c r="H10" s="36">
        <v>3</v>
      </c>
    </row>
    <row r="11" spans="1:8" x14ac:dyDescent="0.25">
      <c r="A11" s="13">
        <f>'DATA INPUT'!A19</f>
        <v>10</v>
      </c>
      <c r="B11" s="5">
        <f>'DATA INPUT'!B19</f>
        <v>2</v>
      </c>
      <c r="C11" s="5">
        <f>'DATA INPUT'!C19</f>
        <v>1</v>
      </c>
      <c r="D11" s="7">
        <f t="shared" si="0"/>
        <v>3</v>
      </c>
      <c r="E11" s="12" t="s">
        <v>18</v>
      </c>
      <c r="F11" s="28">
        <v>0.49</v>
      </c>
      <c r="G11" s="7">
        <f>F11*B23</f>
        <v>29.4</v>
      </c>
      <c r="H11" s="36">
        <v>3</v>
      </c>
    </row>
    <row r="12" spans="1:8" x14ac:dyDescent="0.25">
      <c r="A12" s="13">
        <f>'DATA INPUT'!A20</f>
        <v>11</v>
      </c>
      <c r="B12" s="5">
        <f>'DATA INPUT'!B20</f>
        <v>1</v>
      </c>
      <c r="C12" s="5">
        <f>'DATA INPUT'!C20</f>
        <v>0</v>
      </c>
      <c r="D12" s="7">
        <f t="shared" si="0"/>
        <v>1</v>
      </c>
      <c r="E12" s="24" t="s">
        <v>27</v>
      </c>
      <c r="F12" s="28">
        <v>0.5</v>
      </c>
      <c r="G12" s="7">
        <f>F12*B23</f>
        <v>30</v>
      </c>
      <c r="H12" s="39"/>
    </row>
    <row r="13" spans="1:8" x14ac:dyDescent="0.25">
      <c r="A13" s="13">
        <f>'DATA INPUT'!A21</f>
        <v>12</v>
      </c>
      <c r="B13" s="5">
        <f>'DATA INPUT'!B21</f>
        <v>2</v>
      </c>
      <c r="C13" s="5">
        <f>'DATA INPUT'!C21</f>
        <v>3</v>
      </c>
      <c r="D13" s="7">
        <f t="shared" si="0"/>
        <v>4</v>
      </c>
      <c r="E13" s="12" t="s">
        <v>11</v>
      </c>
      <c r="F13" s="28">
        <v>0.54</v>
      </c>
      <c r="G13" s="7">
        <f>F13*(B23)</f>
        <v>32.400000000000006</v>
      </c>
      <c r="H13" s="36">
        <v>3.6</v>
      </c>
    </row>
    <row r="14" spans="1:8" x14ac:dyDescent="0.25">
      <c r="A14" s="13">
        <f>'DATA INPUT'!A22</f>
        <v>13</v>
      </c>
      <c r="B14" s="5">
        <f>'DATA INPUT'!B22</f>
        <v>2</v>
      </c>
      <c r="C14" s="5">
        <f>'DATA INPUT'!C22</f>
        <v>0</v>
      </c>
      <c r="D14" s="7">
        <f t="shared" si="0"/>
        <v>2</v>
      </c>
      <c r="E14" s="12" t="s">
        <v>15</v>
      </c>
      <c r="F14" s="28">
        <v>0.46</v>
      </c>
      <c r="G14" s="7">
        <f>F14*B23</f>
        <v>27.6</v>
      </c>
      <c r="H14" s="36">
        <v>3.6</v>
      </c>
    </row>
    <row r="15" spans="1:8" x14ac:dyDescent="0.25">
      <c r="A15" s="13">
        <f>'DATA INPUT'!A23</f>
        <v>14</v>
      </c>
      <c r="B15" s="5">
        <f>'DATA INPUT'!B23</f>
        <v>1</v>
      </c>
      <c r="C15" s="5">
        <f>'DATA INPUT'!C23</f>
        <v>1</v>
      </c>
      <c r="D15" s="7">
        <f t="shared" si="0"/>
        <v>2</v>
      </c>
      <c r="E15" s="12" t="s">
        <v>16</v>
      </c>
      <c r="F15" s="28">
        <v>0.16</v>
      </c>
      <c r="G15" s="7">
        <f>F15*B23</f>
        <v>9.6</v>
      </c>
      <c r="H15" s="36">
        <v>3</v>
      </c>
    </row>
    <row r="16" spans="1:8" x14ac:dyDescent="0.25">
      <c r="A16" s="13">
        <f>'DATA INPUT'!A24</f>
        <v>15</v>
      </c>
      <c r="B16" s="5">
        <f>'DATA INPUT'!B24</f>
        <v>1</v>
      </c>
      <c r="C16" s="5">
        <f>'DATA INPUT'!C24</f>
        <v>1</v>
      </c>
      <c r="D16" s="7">
        <f t="shared" si="0"/>
        <v>2</v>
      </c>
      <c r="E16" s="12" t="s">
        <v>17</v>
      </c>
      <c r="F16" s="28">
        <v>0.23</v>
      </c>
      <c r="G16" s="7">
        <f>F16*B23</f>
        <v>13.8</v>
      </c>
      <c r="H16" s="36">
        <v>3</v>
      </c>
    </row>
    <row r="17" spans="1:8" x14ac:dyDescent="0.25">
      <c r="A17" s="13">
        <f>'DATA INPUT'!A25</f>
        <v>16</v>
      </c>
      <c r="B17" s="5">
        <f>'DATA INPUT'!B25</f>
        <v>2</v>
      </c>
      <c r="C17" s="5">
        <f>'DATA INPUT'!C25</f>
        <v>0</v>
      </c>
      <c r="D17" s="7">
        <f t="shared" si="0"/>
        <v>2</v>
      </c>
      <c r="E17" s="12" t="s">
        <v>23</v>
      </c>
      <c r="F17" s="28">
        <v>0.49</v>
      </c>
      <c r="G17" s="7">
        <f>F17*B23</f>
        <v>29.4</v>
      </c>
      <c r="H17" s="36">
        <v>3.6</v>
      </c>
    </row>
    <row r="18" spans="1:8" x14ac:dyDescent="0.25">
      <c r="A18" s="13">
        <f>'DATA INPUT'!A26</f>
        <v>17</v>
      </c>
      <c r="B18" s="5">
        <f>'DATA INPUT'!B26</f>
        <v>2</v>
      </c>
      <c r="C18" s="5">
        <f>'DATA INPUT'!C26</f>
        <v>3</v>
      </c>
      <c r="D18" s="7">
        <f t="shared" si="0"/>
        <v>4</v>
      </c>
      <c r="E18" s="12" t="s">
        <v>24</v>
      </c>
      <c r="F18" s="28">
        <v>0.49</v>
      </c>
      <c r="G18" s="7">
        <f>F18*B23</f>
        <v>29.4</v>
      </c>
      <c r="H18" s="36">
        <v>3.6</v>
      </c>
    </row>
    <row r="19" spans="1:8" x14ac:dyDescent="0.25">
      <c r="A19" s="13">
        <f>'DATA INPUT'!A27</f>
        <v>18</v>
      </c>
      <c r="B19" s="5">
        <f>'DATA INPUT'!B27</f>
        <v>0</v>
      </c>
      <c r="C19" s="5">
        <f>'DATA INPUT'!C27</f>
        <v>0</v>
      </c>
      <c r="D19" s="7">
        <f t="shared" si="0"/>
        <v>0</v>
      </c>
      <c r="E19" s="12" t="s">
        <v>21</v>
      </c>
      <c r="F19" s="28">
        <v>0.45</v>
      </c>
      <c r="G19" s="7">
        <f>F19*B23</f>
        <v>27</v>
      </c>
      <c r="H19" s="36">
        <v>3.6</v>
      </c>
    </row>
    <row r="20" spans="1:8" x14ac:dyDescent="0.25">
      <c r="A20" s="13">
        <f>'DATA INPUT'!A28</f>
        <v>19</v>
      </c>
      <c r="B20" s="5">
        <f>'DATA INPUT'!B28</f>
        <v>0</v>
      </c>
      <c r="C20" s="5">
        <f>'DATA INPUT'!C28</f>
        <v>0</v>
      </c>
      <c r="D20" s="7">
        <f t="shared" si="0"/>
        <v>0</v>
      </c>
      <c r="E20" s="25" t="s">
        <v>22</v>
      </c>
      <c r="F20" s="29">
        <v>0.1</v>
      </c>
      <c r="G20" s="26">
        <f>F20*B23</f>
        <v>6</v>
      </c>
      <c r="H20" s="37">
        <v>3</v>
      </c>
    </row>
    <row r="21" spans="1:8" x14ac:dyDescent="0.25">
      <c r="A21" s="16">
        <f>'DATA INPUT'!A29</f>
        <v>20</v>
      </c>
      <c r="B21" s="17">
        <f>'DATA INPUT'!B29</f>
        <v>0</v>
      </c>
      <c r="C21" s="17">
        <f>'DATA INPUT'!C29</f>
        <v>0</v>
      </c>
      <c r="D21" s="18">
        <f t="shared" si="0"/>
        <v>0</v>
      </c>
    </row>
    <row r="22" spans="1:8" x14ac:dyDescent="0.25">
      <c r="A22" s="19" t="str">
        <f>'DATA INPUT'!A30</f>
        <v>TOTAL</v>
      </c>
      <c r="B22" s="15">
        <f>'DATA INPUT'!B30</f>
        <v>26</v>
      </c>
      <c r="C22" s="15">
        <f>'DATA INPUT'!C30</f>
        <v>35</v>
      </c>
    </row>
    <row r="23" spans="1:8" x14ac:dyDescent="0.25">
      <c r="A23" s="20"/>
      <c r="B23" s="21">
        <v>60</v>
      </c>
      <c r="C23" s="34"/>
    </row>
    <row r="25" spans="1:8" x14ac:dyDescent="0.25">
      <c r="A25" s="49"/>
      <c r="B25" s="49"/>
      <c r="C25" s="49"/>
      <c r="D25" s="49"/>
      <c r="E25" s="49"/>
      <c r="F25" s="49"/>
      <c r="G25" s="49"/>
    </row>
    <row r="26" spans="1:8" x14ac:dyDescent="0.25">
      <c r="A26" s="49"/>
      <c r="B26" s="49"/>
      <c r="C26" s="49"/>
      <c r="D26" s="49"/>
      <c r="E26" s="49"/>
      <c r="F26" s="49"/>
      <c r="G26" s="49"/>
    </row>
    <row r="29" spans="1:8" x14ac:dyDescent="0.25">
      <c r="A29" s="40"/>
    </row>
  </sheetData>
  <mergeCells count="2">
    <mergeCell ref="A25:G25"/>
    <mergeCell ref="A26:G26"/>
  </mergeCells>
  <pageMargins left="0.7" right="0.7" top="0.75" bottom="0.75" header="0.3" footer="0.3"/>
  <pageSetup scale="9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668D-928A-4FFA-87E3-9D665E15CFD3}">
  <dimension ref="A1:E5"/>
  <sheetViews>
    <sheetView workbookViewId="0">
      <selection activeCell="C30" sqref="C30"/>
    </sheetView>
  </sheetViews>
  <sheetFormatPr defaultRowHeight="12.75" x14ac:dyDescent="0.2"/>
  <cols>
    <col min="1" max="1" width="11" style="41" customWidth="1"/>
    <col min="2" max="4" width="9.140625" style="41"/>
    <col min="5" max="5" width="14.85546875" style="41" customWidth="1"/>
    <col min="6" max="16384" width="9.140625" style="41"/>
  </cols>
  <sheetData>
    <row r="1" spans="1:5" x14ac:dyDescent="0.2">
      <c r="A1" s="41" t="s">
        <v>32</v>
      </c>
      <c r="B1" s="41" t="s">
        <v>33</v>
      </c>
      <c r="C1" s="41" t="s">
        <v>34</v>
      </c>
      <c r="D1" s="41" t="s">
        <v>35</v>
      </c>
      <c r="E1" s="41" t="s">
        <v>40</v>
      </c>
    </row>
    <row r="2" spans="1:5" x14ac:dyDescent="0.2">
      <c r="A2" s="41" t="s">
        <v>36</v>
      </c>
      <c r="B2" s="41">
        <v>5.25</v>
      </c>
      <c r="C2" s="41">
        <v>7</v>
      </c>
      <c r="D2" s="41">
        <v>3.3</v>
      </c>
      <c r="E2" s="41">
        <f>VALUE(COUNTIF(SCRIPT!D2:D21, "1"))</f>
        <v>1</v>
      </c>
    </row>
    <row r="3" spans="1:5" x14ac:dyDescent="0.2">
      <c r="A3" s="41" t="s">
        <v>37</v>
      </c>
      <c r="B3" s="41">
        <v>7</v>
      </c>
      <c r="C3" s="41">
        <v>8.75</v>
      </c>
      <c r="D3" s="41">
        <v>3.3</v>
      </c>
      <c r="E3" s="41">
        <f>VALUE(COUNTIF(SCRIPT!D2:D22, "2"))</f>
        <v>4</v>
      </c>
    </row>
    <row r="4" spans="1:5" x14ac:dyDescent="0.2">
      <c r="A4" s="41" t="s">
        <v>38</v>
      </c>
      <c r="B4" s="41">
        <v>5.25</v>
      </c>
      <c r="C4" s="41">
        <v>8.75</v>
      </c>
      <c r="D4" s="41">
        <v>6.1</v>
      </c>
      <c r="E4" s="41">
        <f>VALUE(COUNTIF(SCRIPT!D2:D22, "3"))</f>
        <v>6</v>
      </c>
    </row>
    <row r="5" spans="1:5" x14ac:dyDescent="0.2">
      <c r="A5" s="41" t="s">
        <v>39</v>
      </c>
      <c r="B5" s="41">
        <v>7</v>
      </c>
      <c r="C5" s="41">
        <v>7</v>
      </c>
      <c r="D5" s="41">
        <v>6.1</v>
      </c>
      <c r="E5" s="41">
        <f>VALUE(COUNTIF(SCRIPT!D2:D23, "4"))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INPUT</vt:lpstr>
      <vt:lpstr>SCRIPT</vt:lpstr>
      <vt:lpstr>MODULES</vt:lpstr>
      <vt:lpstr>'DATA INPUT'!Print_Area</vt:lpstr>
      <vt:lpstr>SCRIPT!Print_Area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Hayley</cp:lastModifiedBy>
  <cp:lastPrinted>2018-10-31T11:42:50Z</cp:lastPrinted>
  <dcterms:created xsi:type="dcterms:W3CDTF">2018-10-16T15:42:45Z</dcterms:created>
  <dcterms:modified xsi:type="dcterms:W3CDTF">2018-10-31T13:12:33Z</dcterms:modified>
</cp:coreProperties>
</file>