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HAL\Desktop\Senior_Design\Social_Robotics_1\"/>
    </mc:Choice>
  </mc:AlternateContent>
  <xr:revisionPtr revIDLastSave="0" documentId="8_{E078BFB7-8716-4FA6-ABE7-2C8CA8EC907A}" xr6:coauthVersionLast="45" xr6:coauthVersionMax="45" xr10:uidLastSave="{00000000-0000-0000-0000-000000000000}"/>
  <bookViews>
    <workbookView xWindow="-120" yWindow="-120" windowWidth="29040" windowHeight="15840" xr2:uid="{00000000-000D-0000-FFFF-FFFF00000000}"/>
  </bookViews>
  <sheets>
    <sheet name="ProjectSchedule" sheetId="11" r:id="rId1"/>
    <sheet name="Sheet1" sheetId="13" r:id="rId2"/>
    <sheet name="About" sheetId="12" r:id="rId3"/>
  </sheets>
  <definedNames>
    <definedName name="_xlnm.Print_Area" localSheetId="0">ProjectSchedule!$1:$40</definedName>
    <definedName name="_xlnm.Print_Titles" localSheetId="0">ProjectSchedule!$4:$6</definedName>
    <definedName name="task_end" localSheetId="0">ProjectSchedule!$E1</definedName>
    <definedName name="task_progress" localSheetId="0">ProjectSchedule!$C1</definedName>
    <definedName name="task_start" localSheetId="0">ProjectSchedule!$D1</definedName>
    <definedName name="today" localSheetId="0">ProjectSchedule!$D$3</definedName>
    <definedName name="valuevx">42.314159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12" l="1"/>
  <c r="G40" i="11" l="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H5" i="11" l="1"/>
  <c r="H6" i="11" l="1"/>
  <c r="I5" i="11" l="1"/>
  <c r="J5" i="11" s="1"/>
  <c r="K5" i="11" s="1"/>
  <c r="L5" i="11" s="1"/>
  <c r="M5" i="11" s="1"/>
  <c r="N5" i="11" s="1"/>
  <c r="O5" i="11" s="1"/>
  <c r="H4" i="11"/>
  <c r="O4" i="11" l="1"/>
  <c r="P5" i="11"/>
  <c r="Q5" i="11" s="1"/>
  <c r="R5" i="11" s="1"/>
  <c r="S5" i="11" s="1"/>
  <c r="T5" i="11" s="1"/>
  <c r="U5" i="11" s="1"/>
  <c r="V5" i="11" s="1"/>
  <c r="I6" i="11"/>
  <c r="V4" i="11" l="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G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<sst xmlns="http://schemas.openxmlformats.org/spreadsheetml/2006/main" count="82" uniqueCount="60">
  <si>
    <t>Digital Copycat -  Poppy Robot Project</t>
  </si>
  <si>
    <t>(1) Project Manager: Peter Garate                                              (2) Communications Manager: Ben Martinez                                 (3) Logistics Managers: Jackie Wrobel &amp; Ayana Rodgers                                                                       (4) Design Manager: Emily Feller                                                             (5) Test Manager: Nicholas Byers</t>
  </si>
  <si>
    <t>Project Start:</t>
  </si>
  <si>
    <t>Today:</t>
  </si>
  <si>
    <t>Display Week:</t>
  </si>
  <si>
    <t>TASK</t>
  </si>
  <si>
    <t>ASSIGNED
TO</t>
  </si>
  <si>
    <t>PROGRESS</t>
  </si>
  <si>
    <t>START</t>
  </si>
  <si>
    <t>END</t>
  </si>
  <si>
    <t>DAYS</t>
  </si>
  <si>
    <t>Phase 1: Project Scope &amp; Requirements</t>
  </si>
  <si>
    <t>Task 1: Define Roles</t>
  </si>
  <si>
    <t>all</t>
  </si>
  <si>
    <t>Task 2: Decide Advisors</t>
  </si>
  <si>
    <t>Task 3: Research Components</t>
  </si>
  <si>
    <t>Task 4: Establish (Working) Budget</t>
  </si>
  <si>
    <t>Task 5: Requirements Presentation</t>
  </si>
  <si>
    <t>Phase 2: Preliminary Design Investigation</t>
  </si>
  <si>
    <t>Task 1: Research Components, Integration, etc.</t>
  </si>
  <si>
    <t>Task 2: Setup Learning Algorithms</t>
  </si>
  <si>
    <t>2 &amp; 3 &amp; 4</t>
  </si>
  <si>
    <t>Task 3: Investigate Software Framework</t>
  </si>
  <si>
    <t>Task 4: Simulation Runs</t>
  </si>
  <si>
    <t>Task 5: Proposal Presentation</t>
  </si>
  <si>
    <t>Phase 3: Fabrication &amp; Modeling/Simulation</t>
  </si>
  <si>
    <t>Task 1: Print Robot</t>
  </si>
  <si>
    <t>Task 2: Assemble Robot (Mechanical)</t>
  </si>
  <si>
    <t>4 &amp; 5</t>
  </si>
  <si>
    <t>Task 3: Assemble Robot (Electrical)</t>
  </si>
  <si>
    <t>1 &amp; 3 &amp; 5</t>
  </si>
  <si>
    <t>Task 4: Simulate Joint Movements</t>
  </si>
  <si>
    <t>Task 5: Design Review</t>
  </si>
  <si>
    <t>Phase 4: Software &amp; Hardware Integration</t>
  </si>
  <si>
    <t>Task 1: Integrate Optitrack &amp; Markers</t>
  </si>
  <si>
    <t>Task 2: Process Data &amp; Test</t>
  </si>
  <si>
    <t>Task 3: Evaluate Data &amp; Apply ML</t>
  </si>
  <si>
    <t>Task 4: Optimize Software &amp; ML</t>
  </si>
  <si>
    <t>Task 5: Potentially Add Other Joints</t>
  </si>
  <si>
    <t>Phase 5: Meeting Project Scope &amp; Requirements</t>
  </si>
  <si>
    <t>Task 1: Enhancements</t>
  </si>
  <si>
    <t>Task 2: Testing</t>
  </si>
  <si>
    <t>Task 3: Deliverables</t>
  </si>
  <si>
    <t>Task 4: Publish Documentation</t>
  </si>
  <si>
    <t>Task 5: Final Presentation &amp; Demonstration</t>
  </si>
  <si>
    <t>Insert new rows ABOVE this one</t>
  </si>
  <si>
    <t>SIMPLE GANTT CHART by Vertex42.com</t>
  </si>
  <si>
    <t>https://www.vertex42.com/ExcelTemplates/simple-gantt-chart.html</t>
  </si>
  <si>
    <t>© 2018-2019 Vertex42 LLC</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</si>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</sst>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08">
    <xf numFmtId="0" fontId="0" fillId="0" borderId="0" xfId="0"/>
    <xf numFmtId="0" fontId="1" fillId="0" borderId="0" xfId="0" applyFont="1" applyAlignment="1">
      <alignment horizontal="left"/>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7" fontId="12" fillId="8" borderId="0" xfId="0" applyNumberFormat="1" applyFont="1" applyFill="1" applyBorder="1" applyAlignment="1">
      <alignment horizontal="center" vertical="center"/>
    </xf>
    <xf numFmtId="167" fontId="12" fillId="8" borderId="8" xfId="0" applyNumberFormat="1" applyFont="1" applyFill="1" applyBorder="1" applyAlignment="1">
      <alignment horizontal="center" vertical="center"/>
    </xf>
    <xf numFmtId="167"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5" fillId="3" borderId="2" xfId="0" applyNumberFormat="1"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0" fontId="0" fillId="13" borderId="2" xfId="0" applyFont="1" applyFill="1" applyBorder="1" applyAlignment="1">
      <alignment horizontal="center" vertical="center"/>
    </xf>
    <xf numFmtId="9" fontId="5" fillId="13" borderId="2" xfId="2" applyFont="1" applyFill="1" applyBorder="1" applyAlignment="1">
      <alignment horizontal="center" vertical="center"/>
    </xf>
    <xf numFmtId="164" fontId="0" fillId="13" borderId="2" xfId="0" applyNumberFormat="1" applyFont="1" applyFill="1" applyBorder="1" applyAlignment="1">
      <alignment horizontal="center" vertical="center"/>
    </xf>
    <xf numFmtId="164" fontId="5" fillId="13"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5"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0" fontId="0" fillId="12" borderId="2" xfId="0" applyFont="1" applyFill="1" applyBorder="1" applyAlignment="1">
      <alignment horizontal="center" vertical="center"/>
    </xf>
    <xf numFmtId="9" fontId="5"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5" fillId="12"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19" fillId="0" borderId="0" xfId="0" applyFont="1" applyAlignment="1" applyProtection="1">
      <alignment horizontal="left" vertical="center"/>
    </xf>
    <xf numFmtId="0" fontId="20" fillId="0" borderId="0" xfId="0" applyFont="1" applyAlignment="1">
      <alignment horizontal="left" vertical="center"/>
    </xf>
    <xf numFmtId="0" fontId="21" fillId="0" borderId="0" xfId="0" applyFont="1" applyAlignment="1">
      <alignment vertical="center"/>
    </xf>
    <xf numFmtId="0" fontId="2" fillId="0" borderId="0" xfId="0" applyFont="1" applyAlignment="1">
      <alignment horizontal="left" vertical="center"/>
    </xf>
    <xf numFmtId="0" fontId="22" fillId="0" borderId="0" xfId="0" applyFont="1"/>
    <xf numFmtId="0" fontId="23" fillId="0" borderId="0" xfId="0" applyFont="1" applyAlignment="1">
      <alignment vertical="top" wrapText="1"/>
    </xf>
    <xf numFmtId="0" fontId="2" fillId="0" borderId="0" xfId="0" applyFont="1" applyAlignment="1">
      <alignment vertical="top"/>
    </xf>
    <xf numFmtId="0" fontId="24" fillId="0" borderId="0" xfId="0" applyFont="1" applyAlignment="1">
      <alignment vertical="center"/>
    </xf>
    <xf numFmtId="0" fontId="23" fillId="0" borderId="0" xfId="0" applyFont="1" applyAlignment="1">
      <alignment horizontal="left" vertical="top" wrapText="1" indent="1"/>
    </xf>
    <xf numFmtId="0" fontId="3" fillId="0" borderId="0" xfId="1" applyAlignment="1" applyProtection="1">
      <alignment horizontal="left" indent="1"/>
    </xf>
    <xf numFmtId="14" fontId="25" fillId="0" borderId="0" xfId="0" applyNumberFormat="1" applyFont="1" applyAlignment="1">
      <alignment horizontal="center"/>
    </xf>
    <xf numFmtId="0" fontId="2" fillId="0" borderId="0" xfId="0" applyFont="1" applyAlignment="1">
      <alignment horizontal="right" vertical="center"/>
    </xf>
    <xf numFmtId="0" fontId="26" fillId="0" borderId="0" xfId="0" applyFont="1" applyAlignment="1" applyProtection="1">
      <alignment vertical="top"/>
    </xf>
    <xf numFmtId="0" fontId="27" fillId="0" borderId="0" xfId="0" applyFont="1"/>
    <xf numFmtId="0" fontId="27" fillId="0" borderId="0" xfId="1" applyFont="1" applyAlignment="1" applyProtection="1"/>
    <xf numFmtId="0" fontId="3" fillId="0" borderId="0" xfId="1" applyFill="1" applyAlignment="1" applyProtection="1">
      <alignment horizontal="left" indent="1"/>
    </xf>
    <xf numFmtId="0" fontId="28" fillId="0" borderId="0" xfId="1" applyFont="1" applyAlignment="1" applyProtection="1">
      <alignment vertical="center"/>
    </xf>
    <xf numFmtId="166" fontId="0" fillId="8" borderId="6" xfId="0" applyNumberFormat="1" applyFont="1" applyFill="1" applyBorder="1" applyAlignment="1">
      <alignment horizontal="left" vertical="center" wrapText="1" indent="1"/>
    </xf>
    <xf numFmtId="166" fontId="0" fillId="8" borderId="1" xfId="0" applyNumberFormat="1" applyFont="1" applyFill="1" applyBorder="1" applyAlignment="1">
      <alignment horizontal="left" vertical="center" wrapText="1" indent="1"/>
    </xf>
    <xf numFmtId="166" fontId="0" fillId="8"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0" fontId="9" fillId="0" borderId="0" xfId="0" applyFont="1" applyAlignment="1">
      <alignment horizontal="left" vertical="top" wrapText="1" shrinkToFit="1"/>
    </xf>
    <xf numFmtId="0" fontId="9" fillId="0" borderId="12" xfId="0" applyFont="1" applyBorder="1" applyAlignment="1">
      <alignment horizontal="left" vertical="top" wrapText="1" shrinkToFit="1"/>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4"/>
  <sheetViews>
    <sheetView showGridLines="0" tabSelected="1" showRuler="0" zoomScaleNormal="100" zoomScalePageLayoutView="70" workbookViewId="0">
      <pane ySplit="6" topLeftCell="A7" activePane="bottomLeft" state="frozen"/>
      <selection pane="bottomLeft" sqref="A1:A6"/>
    </sheetView>
  </sheetViews>
  <sheetFormatPr defaultColWidth="8.85546875" defaultRowHeight="15" x14ac:dyDescent="0.25"/>
  <cols>
    <col min="1" max="1" width="45.140625" customWidth="1"/>
    <col min="2" max="2" width="10.42578125" customWidth="1"/>
    <col min="3" max="3" width="10.7109375" customWidth="1"/>
    <col min="4" max="4" width="10.42578125" style="4" customWidth="1"/>
    <col min="5" max="5" width="10.42578125" customWidth="1"/>
    <col min="6" max="6" width="2.7109375" customWidth="1"/>
    <col min="7" max="7" width="6.140625" hidden="1" customWidth="1"/>
    <col min="8" max="63" width="2.42578125" customWidth="1"/>
    <col min="68" max="69" width="10.28515625"/>
  </cols>
  <sheetData>
    <row r="1" spans="1:63" ht="29.1" customHeight="1" x14ac:dyDescent="0.45">
      <c r="A1" s="14" t="s">
        <v>0</v>
      </c>
      <c r="B1" s="1"/>
      <c r="C1" s="83"/>
      <c r="D1" s="3"/>
      <c r="E1" s="95"/>
      <c r="G1" s="83"/>
      <c r="H1" s="106" t="s">
        <v>1</v>
      </c>
      <c r="I1" s="106"/>
      <c r="J1" s="106"/>
      <c r="K1" s="106"/>
      <c r="L1" s="106"/>
      <c r="M1" s="106"/>
      <c r="N1" s="106"/>
      <c r="O1" s="106"/>
      <c r="P1" s="106"/>
      <c r="Q1" s="106"/>
      <c r="R1" s="106"/>
      <c r="S1" s="106"/>
      <c r="T1" s="106"/>
      <c r="U1" s="106"/>
      <c r="V1" s="106"/>
      <c r="W1" s="106"/>
      <c r="X1" s="106"/>
      <c r="Y1" s="106"/>
      <c r="Z1" s="100"/>
    </row>
    <row r="2" spans="1:63" ht="23.1" customHeight="1" x14ac:dyDescent="0.3">
      <c r="A2" s="7"/>
      <c r="C2" s="5" t="s">
        <v>2</v>
      </c>
      <c r="D2" s="104">
        <v>44127</v>
      </c>
      <c r="E2" s="105"/>
      <c r="H2" s="106"/>
      <c r="I2" s="106"/>
      <c r="J2" s="106"/>
      <c r="K2" s="106"/>
      <c r="L2" s="106"/>
      <c r="M2" s="106"/>
      <c r="N2" s="106"/>
      <c r="O2" s="106"/>
      <c r="P2" s="106"/>
      <c r="Q2" s="106"/>
      <c r="R2" s="106"/>
      <c r="S2" s="106"/>
      <c r="T2" s="106"/>
      <c r="U2" s="106"/>
      <c r="V2" s="106"/>
      <c r="W2" s="106"/>
      <c r="X2" s="106"/>
      <c r="Y2" s="106"/>
    </row>
    <row r="3" spans="1:63" ht="19.5" customHeight="1" x14ac:dyDescent="0.3">
      <c r="A3" s="7"/>
      <c r="C3" s="5" t="s">
        <v>3</v>
      </c>
      <c r="D3" s="104">
        <v>44169</v>
      </c>
      <c r="E3" s="105"/>
      <c r="H3" s="107"/>
      <c r="I3" s="107"/>
      <c r="J3" s="107"/>
      <c r="K3" s="107"/>
      <c r="L3" s="107"/>
      <c r="M3" s="107"/>
      <c r="N3" s="107"/>
      <c r="O3" s="107"/>
      <c r="P3" s="107"/>
      <c r="Q3" s="107"/>
      <c r="R3" s="107"/>
      <c r="S3" s="107"/>
      <c r="T3" s="107"/>
      <c r="U3" s="107"/>
      <c r="V3" s="107"/>
      <c r="W3" s="107"/>
      <c r="X3" s="107"/>
      <c r="Y3" s="107"/>
    </row>
    <row r="4" spans="1:63" ht="19.5" customHeight="1" x14ac:dyDescent="0.25">
      <c r="C4" s="5" t="s">
        <v>4</v>
      </c>
      <c r="D4" s="6">
        <v>1</v>
      </c>
      <c r="H4" s="101">
        <f>H5</f>
        <v>44123</v>
      </c>
      <c r="I4" s="102"/>
      <c r="J4" s="102"/>
      <c r="K4" s="102"/>
      <c r="L4" s="102"/>
      <c r="M4" s="102"/>
      <c r="N4" s="103"/>
      <c r="O4" s="101">
        <f>O5</f>
        <v>44130</v>
      </c>
      <c r="P4" s="102"/>
      <c r="Q4" s="102"/>
      <c r="R4" s="102"/>
      <c r="S4" s="102"/>
      <c r="T4" s="102"/>
      <c r="U4" s="103"/>
      <c r="V4" s="101">
        <f>V5</f>
        <v>44137</v>
      </c>
      <c r="W4" s="102"/>
      <c r="X4" s="102"/>
      <c r="Y4" s="102"/>
      <c r="Z4" s="102"/>
      <c r="AA4" s="102"/>
      <c r="AB4" s="103"/>
      <c r="AC4" s="101">
        <f>AC5</f>
        <v>44144</v>
      </c>
      <c r="AD4" s="102"/>
      <c r="AE4" s="102"/>
      <c r="AF4" s="102"/>
      <c r="AG4" s="102"/>
      <c r="AH4" s="102"/>
      <c r="AI4" s="103"/>
      <c r="AJ4" s="101">
        <f>AJ5</f>
        <v>44151</v>
      </c>
      <c r="AK4" s="102"/>
      <c r="AL4" s="102"/>
      <c r="AM4" s="102"/>
      <c r="AN4" s="102"/>
      <c r="AO4" s="102"/>
      <c r="AP4" s="103"/>
      <c r="AQ4" s="101">
        <f>AQ5</f>
        <v>44158</v>
      </c>
      <c r="AR4" s="102"/>
      <c r="AS4" s="102"/>
      <c r="AT4" s="102"/>
      <c r="AU4" s="102"/>
      <c r="AV4" s="102"/>
      <c r="AW4" s="103"/>
      <c r="AX4" s="101">
        <f>AX5</f>
        <v>44165</v>
      </c>
      <c r="AY4" s="102"/>
      <c r="AZ4" s="102"/>
      <c r="BA4" s="102"/>
      <c r="BB4" s="102"/>
      <c r="BC4" s="102"/>
      <c r="BD4" s="103"/>
      <c r="BE4" s="101">
        <f>BE5</f>
        <v>44172</v>
      </c>
      <c r="BF4" s="102"/>
      <c r="BG4" s="102"/>
      <c r="BH4" s="102"/>
      <c r="BI4" s="102"/>
      <c r="BJ4" s="102"/>
      <c r="BK4" s="103"/>
    </row>
    <row r="5" spans="1:63" x14ac:dyDescent="0.25">
      <c r="F5" s="5"/>
      <c r="H5" s="11">
        <f>D2-WEEKDAY(D2,1)+2+7*(D4-1)</f>
        <v>44123</v>
      </c>
      <c r="I5" s="10">
        <f>H5+1</f>
        <v>44124</v>
      </c>
      <c r="J5" s="10">
        <f t="shared" ref="J5:AW5" si="0">I5+1</f>
        <v>44125</v>
      </c>
      <c r="K5" s="10">
        <f t="shared" si="0"/>
        <v>44126</v>
      </c>
      <c r="L5" s="10">
        <f t="shared" si="0"/>
        <v>44127</v>
      </c>
      <c r="M5" s="10">
        <f t="shared" si="0"/>
        <v>44128</v>
      </c>
      <c r="N5" s="12">
        <f t="shared" si="0"/>
        <v>44129</v>
      </c>
      <c r="O5" s="11">
        <f>N5+1</f>
        <v>44130</v>
      </c>
      <c r="P5" s="10">
        <f>O5+1</f>
        <v>44131</v>
      </c>
      <c r="Q5" s="10">
        <f t="shared" si="0"/>
        <v>44132</v>
      </c>
      <c r="R5" s="10">
        <f t="shared" si="0"/>
        <v>44133</v>
      </c>
      <c r="S5" s="10">
        <f t="shared" si="0"/>
        <v>44134</v>
      </c>
      <c r="T5" s="10">
        <f t="shared" si="0"/>
        <v>44135</v>
      </c>
      <c r="U5" s="12">
        <f t="shared" si="0"/>
        <v>44136</v>
      </c>
      <c r="V5" s="11">
        <f>U5+1</f>
        <v>44137</v>
      </c>
      <c r="W5" s="10">
        <f>V5+1</f>
        <v>44138</v>
      </c>
      <c r="X5" s="10">
        <f t="shared" si="0"/>
        <v>44139</v>
      </c>
      <c r="Y5" s="10">
        <f t="shared" si="0"/>
        <v>44140</v>
      </c>
      <c r="Z5" s="10">
        <f t="shared" si="0"/>
        <v>44141</v>
      </c>
      <c r="AA5" s="10">
        <f t="shared" si="0"/>
        <v>44142</v>
      </c>
      <c r="AB5" s="12">
        <f t="shared" si="0"/>
        <v>44143</v>
      </c>
      <c r="AC5" s="11">
        <f>AB5+1</f>
        <v>44144</v>
      </c>
      <c r="AD5" s="10">
        <f>AC5+1</f>
        <v>44145</v>
      </c>
      <c r="AE5" s="10">
        <f t="shared" si="0"/>
        <v>44146</v>
      </c>
      <c r="AF5" s="10">
        <f t="shared" si="0"/>
        <v>44147</v>
      </c>
      <c r="AG5" s="10">
        <f t="shared" si="0"/>
        <v>44148</v>
      </c>
      <c r="AH5" s="10">
        <f t="shared" si="0"/>
        <v>44149</v>
      </c>
      <c r="AI5" s="12">
        <f t="shared" si="0"/>
        <v>44150</v>
      </c>
      <c r="AJ5" s="11">
        <f>AI5+1</f>
        <v>44151</v>
      </c>
      <c r="AK5" s="10">
        <f>AJ5+1</f>
        <v>44152</v>
      </c>
      <c r="AL5" s="10">
        <f t="shared" si="0"/>
        <v>44153</v>
      </c>
      <c r="AM5" s="10">
        <f t="shared" si="0"/>
        <v>44154</v>
      </c>
      <c r="AN5" s="10">
        <f t="shared" si="0"/>
        <v>44155</v>
      </c>
      <c r="AO5" s="10">
        <f t="shared" si="0"/>
        <v>44156</v>
      </c>
      <c r="AP5" s="12">
        <f t="shared" si="0"/>
        <v>44157</v>
      </c>
      <c r="AQ5" s="11">
        <f>AP5+1</f>
        <v>44158</v>
      </c>
      <c r="AR5" s="10">
        <f>AQ5+1</f>
        <v>44159</v>
      </c>
      <c r="AS5" s="10">
        <f t="shared" si="0"/>
        <v>44160</v>
      </c>
      <c r="AT5" s="10">
        <f t="shared" si="0"/>
        <v>44161</v>
      </c>
      <c r="AU5" s="10">
        <f t="shared" si="0"/>
        <v>44162</v>
      </c>
      <c r="AV5" s="10">
        <f t="shared" si="0"/>
        <v>44163</v>
      </c>
      <c r="AW5" s="12">
        <f t="shared" si="0"/>
        <v>44164</v>
      </c>
      <c r="AX5" s="11">
        <f>AW5+1</f>
        <v>44165</v>
      </c>
      <c r="AY5" s="10">
        <f>AX5+1</f>
        <v>44166</v>
      </c>
      <c r="AZ5" s="10">
        <f t="shared" ref="AZ5:BD5" si="1">AY5+1</f>
        <v>44167</v>
      </c>
      <c r="BA5" s="10">
        <f t="shared" si="1"/>
        <v>44168</v>
      </c>
      <c r="BB5" s="10">
        <f t="shared" si="1"/>
        <v>44169</v>
      </c>
      <c r="BC5" s="10">
        <f t="shared" si="1"/>
        <v>44170</v>
      </c>
      <c r="BD5" s="12">
        <f t="shared" si="1"/>
        <v>44171</v>
      </c>
      <c r="BE5" s="11">
        <f>BD5+1</f>
        <v>44172</v>
      </c>
      <c r="BF5" s="10">
        <f>BE5+1</f>
        <v>44173</v>
      </c>
      <c r="BG5" s="10">
        <f t="shared" ref="BG5:BK5" si="2">BF5+1</f>
        <v>44174</v>
      </c>
      <c r="BH5" s="10">
        <f t="shared" si="2"/>
        <v>44175</v>
      </c>
      <c r="BI5" s="10">
        <f t="shared" si="2"/>
        <v>44176</v>
      </c>
      <c r="BJ5" s="10">
        <f t="shared" si="2"/>
        <v>44177</v>
      </c>
      <c r="BK5" s="12">
        <f t="shared" si="2"/>
        <v>44178</v>
      </c>
    </row>
    <row r="6" spans="1:63" ht="29.25" customHeight="1" x14ac:dyDescent="0.25">
      <c r="A6" s="8" t="s">
        <v>5</v>
      </c>
      <c r="B6" s="9" t="s">
        <v>6</v>
      </c>
      <c r="C6" s="9" t="s">
        <v>7</v>
      </c>
      <c r="D6" s="9" t="s">
        <v>8</v>
      </c>
      <c r="E6" s="9" t="s">
        <v>9</v>
      </c>
      <c r="F6" s="9"/>
      <c r="G6" s="9" t="s">
        <v>10</v>
      </c>
      <c r="H6" s="13" t="str">
        <f t="shared" ref="H6" si="3">LEFT(TEXT(H5,"ddd"),1)</f>
        <v>M</v>
      </c>
      <c r="I6" s="13" t="str">
        <f t="shared" ref="I6:AQ6" si="4">LEFT(TEXT(I5,"ddd"),1)</f>
        <v>T</v>
      </c>
      <c r="J6" s="13" t="str">
        <f t="shared" si="4"/>
        <v>W</v>
      </c>
      <c r="K6" s="13" t="str">
        <f t="shared" si="4"/>
        <v>T</v>
      </c>
      <c r="L6" s="13" t="str">
        <f t="shared" si="4"/>
        <v>F</v>
      </c>
      <c r="M6" s="13" t="str">
        <f t="shared" si="4"/>
        <v>S</v>
      </c>
      <c r="N6" s="13" t="str">
        <f t="shared" si="4"/>
        <v>S</v>
      </c>
      <c r="O6" s="13" t="str">
        <f t="shared" si="4"/>
        <v>M</v>
      </c>
      <c r="P6" s="13" t="str">
        <f t="shared" si="4"/>
        <v>T</v>
      </c>
      <c r="Q6" s="13" t="str">
        <f t="shared" si="4"/>
        <v>W</v>
      </c>
      <c r="R6" s="13" t="str">
        <f t="shared" si="4"/>
        <v>T</v>
      </c>
      <c r="S6" s="13" t="str">
        <f t="shared" si="4"/>
        <v>F</v>
      </c>
      <c r="T6" s="13" t="str">
        <f t="shared" si="4"/>
        <v>S</v>
      </c>
      <c r="U6" s="13" t="str">
        <f t="shared" si="4"/>
        <v>S</v>
      </c>
      <c r="V6" s="13" t="str">
        <f t="shared" si="4"/>
        <v>M</v>
      </c>
      <c r="W6" s="13" t="str">
        <f t="shared" si="4"/>
        <v>T</v>
      </c>
      <c r="X6" s="13" t="str">
        <f t="shared" si="4"/>
        <v>W</v>
      </c>
      <c r="Y6" s="13" t="str">
        <f t="shared" si="4"/>
        <v>T</v>
      </c>
      <c r="Z6" s="13" t="str">
        <f t="shared" si="4"/>
        <v>F</v>
      </c>
      <c r="AA6" s="13" t="str">
        <f t="shared" si="4"/>
        <v>S</v>
      </c>
      <c r="AB6" s="13" t="str">
        <f t="shared" si="4"/>
        <v>S</v>
      </c>
      <c r="AC6" s="13" t="str">
        <f t="shared" si="4"/>
        <v>M</v>
      </c>
      <c r="AD6" s="13" t="str">
        <f t="shared" si="4"/>
        <v>T</v>
      </c>
      <c r="AE6" s="13" t="str">
        <f t="shared" si="4"/>
        <v>W</v>
      </c>
      <c r="AF6" s="13" t="str">
        <f t="shared" si="4"/>
        <v>T</v>
      </c>
      <c r="AG6" s="13" t="str">
        <f t="shared" si="4"/>
        <v>F</v>
      </c>
      <c r="AH6" s="13" t="str">
        <f t="shared" si="4"/>
        <v>S</v>
      </c>
      <c r="AI6" s="13" t="str">
        <f t="shared" si="4"/>
        <v>S</v>
      </c>
      <c r="AJ6" s="13" t="str">
        <f t="shared" si="4"/>
        <v>M</v>
      </c>
      <c r="AK6" s="13" t="str">
        <f t="shared" si="4"/>
        <v>T</v>
      </c>
      <c r="AL6" s="13" t="str">
        <f t="shared" si="4"/>
        <v>W</v>
      </c>
      <c r="AM6" s="13" t="str">
        <f t="shared" si="4"/>
        <v>T</v>
      </c>
      <c r="AN6" s="13" t="str">
        <f t="shared" si="4"/>
        <v>F</v>
      </c>
      <c r="AO6" s="13" t="str">
        <f t="shared" si="4"/>
        <v>S</v>
      </c>
      <c r="AP6" s="13" t="str">
        <f t="shared" si="4"/>
        <v>S</v>
      </c>
      <c r="AQ6" s="13" t="str">
        <f t="shared" si="4"/>
        <v>M</v>
      </c>
      <c r="AR6" s="13" t="str">
        <f t="shared" ref="AR6:BK6" si="5">LEFT(TEXT(AR5,"ddd"),1)</f>
        <v>T</v>
      </c>
      <c r="AS6" s="13" t="str">
        <f t="shared" si="5"/>
        <v>W</v>
      </c>
      <c r="AT6" s="13" t="str">
        <f t="shared" si="5"/>
        <v>T</v>
      </c>
      <c r="AU6" s="13" t="str">
        <f t="shared" si="5"/>
        <v>F</v>
      </c>
      <c r="AV6" s="13" t="str">
        <f t="shared" si="5"/>
        <v>S</v>
      </c>
      <c r="AW6" s="13" t="str">
        <f t="shared" si="5"/>
        <v>S</v>
      </c>
      <c r="AX6" s="13" t="str">
        <f t="shared" si="5"/>
        <v>M</v>
      </c>
      <c r="AY6" s="13" t="str">
        <f t="shared" si="5"/>
        <v>T</v>
      </c>
      <c r="AZ6" s="13" t="str">
        <f t="shared" si="5"/>
        <v>W</v>
      </c>
      <c r="BA6" s="13" t="str">
        <f t="shared" si="5"/>
        <v>T</v>
      </c>
      <c r="BB6" s="13" t="str">
        <f t="shared" si="5"/>
        <v>F</v>
      </c>
      <c r="BC6" s="13" t="str">
        <f t="shared" si="5"/>
        <v>S</v>
      </c>
      <c r="BD6" s="13" t="str">
        <f t="shared" si="5"/>
        <v>S</v>
      </c>
      <c r="BE6" s="13" t="str">
        <f t="shared" si="5"/>
        <v>M</v>
      </c>
      <c r="BF6" s="13" t="str">
        <f t="shared" si="5"/>
        <v>T</v>
      </c>
      <c r="BG6" s="13" t="str">
        <f t="shared" si="5"/>
        <v>W</v>
      </c>
      <c r="BH6" s="13" t="str">
        <f t="shared" si="5"/>
        <v>T</v>
      </c>
      <c r="BI6" s="13" t="str">
        <f t="shared" si="5"/>
        <v>F</v>
      </c>
      <c r="BJ6" s="13" t="str">
        <f t="shared" si="5"/>
        <v>S</v>
      </c>
      <c r="BK6" s="13" t="str">
        <f t="shared" si="5"/>
        <v>S</v>
      </c>
    </row>
    <row r="7" spans="1:63" s="2" customFormat="1" ht="15.75" thickBot="1" x14ac:dyDescent="0.3">
      <c r="A7" s="23" t="s">
        <v>11</v>
      </c>
      <c r="B7" s="24"/>
      <c r="C7" s="25"/>
      <c r="D7" s="26"/>
      <c r="E7" s="27"/>
      <c r="F7" s="22"/>
      <c r="G7" s="22" t="str">
        <f t="shared" ref="G7:G40" si="6">IF(OR(ISBLANK(task_start),ISBLANK(task_end)),"",task_end-task_start+1)</f>
        <v/>
      </c>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row>
    <row r="8" spans="1:63" s="2" customFormat="1" ht="15.75" thickBot="1" x14ac:dyDescent="0.3">
      <c r="A8" s="28" t="s">
        <v>12</v>
      </c>
      <c r="B8" s="29" t="s">
        <v>13</v>
      </c>
      <c r="C8" s="30">
        <v>1</v>
      </c>
      <c r="D8" s="31">
        <v>44127</v>
      </c>
      <c r="E8" s="32">
        <v>44134</v>
      </c>
      <c r="F8" s="22"/>
      <c r="G8" s="22">
        <f t="shared" si="6"/>
        <v>8</v>
      </c>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row>
    <row r="9" spans="1:63" s="2" customFormat="1" ht="15.75" thickBot="1" x14ac:dyDescent="0.3">
      <c r="A9" s="28" t="s">
        <v>14</v>
      </c>
      <c r="B9" s="29" t="s">
        <v>13</v>
      </c>
      <c r="C9" s="30">
        <v>1</v>
      </c>
      <c r="D9" s="31">
        <v>44127</v>
      </c>
      <c r="E9" s="32">
        <v>44136</v>
      </c>
      <c r="F9" s="22"/>
      <c r="G9" s="22">
        <f t="shared" si="6"/>
        <v>10</v>
      </c>
      <c r="H9" s="79"/>
      <c r="I9" s="79"/>
      <c r="J9" s="79"/>
      <c r="K9" s="79"/>
      <c r="L9" s="79"/>
      <c r="M9" s="79"/>
      <c r="N9" s="79"/>
      <c r="O9" s="79"/>
      <c r="P9" s="79"/>
      <c r="Q9" s="79"/>
      <c r="R9" s="79"/>
      <c r="S9" s="79"/>
      <c r="T9" s="80"/>
      <c r="U9" s="80"/>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row>
    <row r="10" spans="1:63" s="2" customFormat="1" ht="15.75" thickBot="1" x14ac:dyDescent="0.3">
      <c r="A10" s="28" t="s">
        <v>15</v>
      </c>
      <c r="B10" s="29" t="s">
        <v>13</v>
      </c>
      <c r="C10" s="30">
        <v>0.8</v>
      </c>
      <c r="D10" s="31">
        <v>44143</v>
      </c>
      <c r="E10" s="32">
        <v>44169</v>
      </c>
      <c r="F10" s="22"/>
      <c r="G10" s="22">
        <f t="shared" si="6"/>
        <v>27</v>
      </c>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row>
    <row r="11" spans="1:63" s="2" customFormat="1" ht="15.75" thickBot="1" x14ac:dyDescent="0.3">
      <c r="A11" s="28" t="s">
        <v>16</v>
      </c>
      <c r="B11" s="29" t="s">
        <v>13</v>
      </c>
      <c r="C11" s="30">
        <v>0.35</v>
      </c>
      <c r="D11" s="31">
        <v>44134</v>
      </c>
      <c r="E11" s="32">
        <v>44169</v>
      </c>
      <c r="F11" s="22"/>
      <c r="G11" s="22">
        <f t="shared" si="6"/>
        <v>36</v>
      </c>
      <c r="H11" s="79"/>
      <c r="I11" s="79"/>
      <c r="J11" s="79"/>
      <c r="K11" s="79"/>
      <c r="L11" s="79"/>
      <c r="M11" s="79"/>
      <c r="N11" s="79"/>
      <c r="O11" s="79"/>
      <c r="P11" s="79"/>
      <c r="Q11" s="79"/>
      <c r="R11" s="79"/>
      <c r="S11" s="79"/>
      <c r="T11" s="79"/>
      <c r="U11" s="79"/>
      <c r="V11" s="79"/>
      <c r="W11" s="79"/>
      <c r="X11" s="80"/>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row>
    <row r="12" spans="1:63" s="2" customFormat="1" ht="15.75" thickBot="1" x14ac:dyDescent="0.3">
      <c r="A12" s="28" t="s">
        <v>17</v>
      </c>
      <c r="B12" s="29" t="s">
        <v>13</v>
      </c>
      <c r="C12" s="30">
        <v>1</v>
      </c>
      <c r="D12" s="31">
        <v>44141</v>
      </c>
      <c r="E12" s="32">
        <v>44169</v>
      </c>
      <c r="F12" s="22"/>
      <c r="G12" s="22">
        <f t="shared" si="6"/>
        <v>29</v>
      </c>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row>
    <row r="13" spans="1:63" s="2" customFormat="1" ht="15.75" thickBot="1" x14ac:dyDescent="0.3">
      <c r="A13" s="33" t="s">
        <v>18</v>
      </c>
      <c r="B13" s="34"/>
      <c r="C13" s="35"/>
      <c r="D13" s="36"/>
      <c r="E13" s="37"/>
      <c r="F13" s="22"/>
      <c r="G13" s="22" t="str">
        <f t="shared" si="6"/>
        <v/>
      </c>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row>
    <row r="14" spans="1:63" s="2" customFormat="1" ht="15.75" thickBot="1" x14ac:dyDescent="0.3">
      <c r="A14" s="38" t="s">
        <v>19</v>
      </c>
      <c r="B14" s="39" t="s">
        <v>13</v>
      </c>
      <c r="C14" s="40"/>
      <c r="D14" s="41">
        <v>44183</v>
      </c>
      <c r="E14" s="42">
        <v>44225</v>
      </c>
      <c r="F14" s="22"/>
      <c r="G14" s="22">
        <f t="shared" si="6"/>
        <v>43</v>
      </c>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row>
    <row r="15" spans="1:63" s="2" customFormat="1" ht="15.75" thickBot="1" x14ac:dyDescent="0.3">
      <c r="A15" s="38" t="s">
        <v>20</v>
      </c>
      <c r="B15" s="39" t="s">
        <v>21</v>
      </c>
      <c r="C15" s="40"/>
      <c r="D15" s="41">
        <v>44183</v>
      </c>
      <c r="E15" s="42">
        <v>44225</v>
      </c>
      <c r="F15" s="22"/>
      <c r="G15" s="22">
        <f t="shared" si="6"/>
        <v>43</v>
      </c>
      <c r="H15" s="79"/>
      <c r="I15" s="79"/>
      <c r="J15" s="79"/>
      <c r="K15" s="79"/>
      <c r="L15" s="79"/>
      <c r="M15" s="79"/>
      <c r="N15" s="79"/>
      <c r="O15" s="79"/>
      <c r="P15" s="79"/>
      <c r="Q15" s="79"/>
      <c r="R15" s="79"/>
      <c r="S15" s="79"/>
      <c r="T15" s="80"/>
      <c r="U15" s="80"/>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row>
    <row r="16" spans="1:63" s="2" customFormat="1" ht="15.75" thickBot="1" x14ac:dyDescent="0.3">
      <c r="A16" s="38" t="s">
        <v>22</v>
      </c>
      <c r="B16" s="39" t="s">
        <v>21</v>
      </c>
      <c r="C16" s="40"/>
      <c r="D16" s="41">
        <v>44183</v>
      </c>
      <c r="E16" s="42">
        <v>44225</v>
      </c>
      <c r="F16" s="22"/>
      <c r="G16" s="22">
        <f t="shared" si="6"/>
        <v>43</v>
      </c>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row>
    <row r="17" spans="1:63" s="2" customFormat="1" ht="15.75" thickBot="1" x14ac:dyDescent="0.3">
      <c r="A17" s="38" t="s">
        <v>23</v>
      </c>
      <c r="B17" s="39" t="s">
        <v>21</v>
      </c>
      <c r="C17" s="40"/>
      <c r="D17" s="41">
        <v>44183</v>
      </c>
      <c r="E17" s="42">
        <v>44225</v>
      </c>
      <c r="F17" s="22"/>
      <c r="G17" s="22">
        <f t="shared" si="6"/>
        <v>43</v>
      </c>
      <c r="H17" s="79"/>
      <c r="I17" s="79"/>
      <c r="J17" s="79"/>
      <c r="K17" s="79"/>
      <c r="L17" s="79"/>
      <c r="M17" s="79"/>
      <c r="N17" s="79"/>
      <c r="O17" s="79"/>
      <c r="P17" s="79"/>
      <c r="Q17" s="79"/>
      <c r="R17" s="79"/>
      <c r="S17" s="79"/>
      <c r="T17" s="79"/>
      <c r="U17" s="79"/>
      <c r="V17" s="79"/>
      <c r="W17" s="79"/>
      <c r="X17" s="80"/>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row>
    <row r="18" spans="1:63" s="2" customFormat="1" ht="15.75" thickBot="1" x14ac:dyDescent="0.3">
      <c r="A18" s="38" t="s">
        <v>24</v>
      </c>
      <c r="B18" s="39" t="s">
        <v>13</v>
      </c>
      <c r="C18" s="40"/>
      <c r="D18" s="41">
        <v>44197</v>
      </c>
      <c r="E18" s="42">
        <v>44225</v>
      </c>
      <c r="F18" s="22"/>
      <c r="G18" s="22">
        <f t="shared" si="6"/>
        <v>29</v>
      </c>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row>
    <row r="19" spans="1:63" s="2" customFormat="1" ht="15.75" thickBot="1" x14ac:dyDescent="0.3">
      <c r="A19" s="43" t="s">
        <v>25</v>
      </c>
      <c r="B19" s="44"/>
      <c r="C19" s="45"/>
      <c r="D19" s="46"/>
      <c r="E19" s="47"/>
      <c r="F19" s="22"/>
      <c r="G19" s="22" t="str">
        <f t="shared" si="6"/>
        <v/>
      </c>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row>
    <row r="20" spans="1:63" s="2" customFormat="1" ht="15.75" thickBot="1" x14ac:dyDescent="0.3">
      <c r="A20" s="48" t="s">
        <v>26</v>
      </c>
      <c r="B20" s="49">
        <v>5</v>
      </c>
      <c r="C20" s="50"/>
      <c r="D20" s="51">
        <v>44225</v>
      </c>
      <c r="E20" s="52">
        <v>44253</v>
      </c>
      <c r="F20" s="22"/>
      <c r="G20" s="22">
        <f t="shared" si="6"/>
        <v>29</v>
      </c>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row>
    <row r="21" spans="1:63" s="2" customFormat="1" ht="15.75" thickBot="1" x14ac:dyDescent="0.3">
      <c r="A21" s="48" t="s">
        <v>27</v>
      </c>
      <c r="B21" s="49" t="s">
        <v>28</v>
      </c>
      <c r="C21" s="50"/>
      <c r="D21" s="51">
        <v>44225</v>
      </c>
      <c r="E21" s="52">
        <v>44253</v>
      </c>
      <c r="F21" s="22"/>
      <c r="G21" s="22">
        <f t="shared" si="6"/>
        <v>29</v>
      </c>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row>
    <row r="22" spans="1:63" s="2" customFormat="1" ht="15.75" thickBot="1" x14ac:dyDescent="0.3">
      <c r="A22" s="48" t="s">
        <v>29</v>
      </c>
      <c r="B22" s="49" t="s">
        <v>30</v>
      </c>
      <c r="C22" s="50"/>
      <c r="D22" s="51">
        <v>44225</v>
      </c>
      <c r="E22" s="52">
        <v>44253</v>
      </c>
      <c r="F22" s="22"/>
      <c r="G22" s="22">
        <f t="shared" si="6"/>
        <v>29</v>
      </c>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row>
    <row r="23" spans="1:63" s="2" customFormat="1" ht="15.75" thickBot="1" x14ac:dyDescent="0.3">
      <c r="A23" s="48" t="s">
        <v>31</v>
      </c>
      <c r="B23" s="49" t="s">
        <v>21</v>
      </c>
      <c r="C23" s="50"/>
      <c r="D23" s="51">
        <v>44225</v>
      </c>
      <c r="E23" s="52">
        <v>44253</v>
      </c>
      <c r="F23" s="22"/>
      <c r="G23" s="22">
        <f t="shared" si="6"/>
        <v>29</v>
      </c>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row>
    <row r="24" spans="1:63" s="2" customFormat="1" ht="15.75" thickBot="1" x14ac:dyDescent="0.3">
      <c r="A24" s="48" t="s">
        <v>32</v>
      </c>
      <c r="B24" s="49" t="s">
        <v>13</v>
      </c>
      <c r="C24" s="50"/>
      <c r="D24" s="51">
        <v>44225</v>
      </c>
      <c r="E24" s="52">
        <v>44253</v>
      </c>
      <c r="F24" s="22"/>
      <c r="G24" s="22">
        <f t="shared" si="6"/>
        <v>29</v>
      </c>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row>
    <row r="25" spans="1:63" s="2" customFormat="1" ht="15.75" thickBot="1" x14ac:dyDescent="0.3">
      <c r="A25" s="53" t="s">
        <v>33</v>
      </c>
      <c r="B25" s="54"/>
      <c r="C25" s="55"/>
      <c r="D25" s="56"/>
      <c r="E25" s="57"/>
      <c r="F25" s="22"/>
      <c r="G25" s="22" t="str">
        <f t="shared" si="6"/>
        <v/>
      </c>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row>
    <row r="26" spans="1:63" s="2" customFormat="1" ht="15.75" thickBot="1" x14ac:dyDescent="0.3">
      <c r="A26" s="58" t="s">
        <v>34</v>
      </c>
      <c r="B26" s="59">
        <v>3</v>
      </c>
      <c r="C26" s="60"/>
      <c r="D26" s="61">
        <v>44253</v>
      </c>
      <c r="E26" s="62">
        <v>44316</v>
      </c>
      <c r="F26" s="22"/>
      <c r="G26" s="22">
        <f t="shared" si="6"/>
        <v>64</v>
      </c>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row>
    <row r="27" spans="1:63" s="2" customFormat="1" ht="15.75" thickBot="1" x14ac:dyDescent="0.3">
      <c r="A27" s="58" t="s">
        <v>35</v>
      </c>
      <c r="B27" s="59" t="s">
        <v>21</v>
      </c>
      <c r="C27" s="60"/>
      <c r="D27" s="61">
        <v>44253</v>
      </c>
      <c r="E27" s="62">
        <v>44316</v>
      </c>
      <c r="F27" s="22"/>
      <c r="G27" s="22">
        <f t="shared" si="6"/>
        <v>64</v>
      </c>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row>
    <row r="28" spans="1:63" s="2" customFormat="1" ht="15.75" thickBot="1" x14ac:dyDescent="0.3">
      <c r="A28" s="58" t="s">
        <v>36</v>
      </c>
      <c r="B28" s="59" t="s">
        <v>21</v>
      </c>
      <c r="C28" s="60"/>
      <c r="D28" s="61">
        <v>44253</v>
      </c>
      <c r="E28" s="62">
        <v>44316</v>
      </c>
      <c r="F28" s="22"/>
      <c r="G28" s="22">
        <f t="shared" si="6"/>
        <v>64</v>
      </c>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row>
    <row r="29" spans="1:63" s="2" customFormat="1" ht="15.75" thickBot="1" x14ac:dyDescent="0.3">
      <c r="A29" s="58" t="s">
        <v>37</v>
      </c>
      <c r="B29" s="59" t="s">
        <v>13</v>
      </c>
      <c r="C29" s="60"/>
      <c r="D29" s="61">
        <v>44253</v>
      </c>
      <c r="E29" s="62">
        <v>44316</v>
      </c>
      <c r="F29" s="22"/>
      <c r="G29" s="22">
        <f t="shared" si="6"/>
        <v>64</v>
      </c>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row>
    <row r="30" spans="1:63" s="2" customFormat="1" ht="15.75" thickBot="1" x14ac:dyDescent="0.3">
      <c r="A30" s="58" t="s">
        <v>38</v>
      </c>
      <c r="B30" s="59" t="s">
        <v>21</v>
      </c>
      <c r="C30" s="60"/>
      <c r="D30" s="61">
        <v>44253</v>
      </c>
      <c r="E30" s="62">
        <v>44316</v>
      </c>
      <c r="F30" s="22"/>
      <c r="G30" s="22">
        <f t="shared" si="6"/>
        <v>64</v>
      </c>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row>
    <row r="31" spans="1:63" s="2" customFormat="1" ht="15.75" thickBot="1" x14ac:dyDescent="0.3">
      <c r="A31" s="63" t="s">
        <v>39</v>
      </c>
      <c r="B31" s="64"/>
      <c r="C31" s="65"/>
      <c r="D31" s="66"/>
      <c r="E31" s="67"/>
      <c r="F31" s="22"/>
      <c r="G31" s="22" t="str">
        <f t="shared" si="6"/>
        <v/>
      </c>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row>
    <row r="32" spans="1:63" s="2" customFormat="1" ht="15.75" thickBot="1" x14ac:dyDescent="0.3">
      <c r="A32" s="68" t="s">
        <v>40</v>
      </c>
      <c r="B32" s="69" t="s">
        <v>13</v>
      </c>
      <c r="C32" s="70"/>
      <c r="D32" s="71">
        <v>44197</v>
      </c>
      <c r="E32" s="72">
        <v>44323</v>
      </c>
      <c r="F32" s="22"/>
      <c r="G32" s="22">
        <f t="shared" si="6"/>
        <v>127</v>
      </c>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row>
    <row r="33" spans="1:63" s="2" customFormat="1" ht="15.75" thickBot="1" x14ac:dyDescent="0.3">
      <c r="A33" s="68" t="s">
        <v>41</v>
      </c>
      <c r="B33" s="69" t="s">
        <v>13</v>
      </c>
      <c r="C33" s="70"/>
      <c r="D33" s="71">
        <v>44197</v>
      </c>
      <c r="E33" s="72">
        <v>44323</v>
      </c>
      <c r="F33" s="22"/>
      <c r="G33" s="22">
        <f t="shared" si="6"/>
        <v>127</v>
      </c>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row>
    <row r="34" spans="1:63" s="2" customFormat="1" ht="15.75" thickBot="1" x14ac:dyDescent="0.3">
      <c r="A34" s="68" t="s">
        <v>42</v>
      </c>
      <c r="B34" s="69" t="s">
        <v>13</v>
      </c>
      <c r="C34" s="70"/>
      <c r="D34" s="71">
        <v>44197</v>
      </c>
      <c r="E34" s="72">
        <v>44323</v>
      </c>
      <c r="F34" s="22"/>
      <c r="G34" s="22">
        <f t="shared" si="6"/>
        <v>127</v>
      </c>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row>
    <row r="35" spans="1:63" s="2" customFormat="1" ht="15.75" thickBot="1" x14ac:dyDescent="0.3">
      <c r="A35" s="68" t="s">
        <v>43</v>
      </c>
      <c r="B35" s="69" t="s">
        <v>13</v>
      </c>
      <c r="C35" s="70"/>
      <c r="D35" s="71">
        <v>44197</v>
      </c>
      <c r="E35" s="72">
        <v>44323</v>
      </c>
      <c r="F35" s="22"/>
      <c r="G35" s="22">
        <f t="shared" si="6"/>
        <v>127</v>
      </c>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row>
    <row r="36" spans="1:63" s="2" customFormat="1" ht="15.75" thickBot="1" x14ac:dyDescent="0.3">
      <c r="A36" s="68" t="s">
        <v>44</v>
      </c>
      <c r="B36" s="69" t="s">
        <v>13</v>
      </c>
      <c r="C36" s="70"/>
      <c r="D36" s="71">
        <v>44197</v>
      </c>
      <c r="E36" s="72">
        <v>44323</v>
      </c>
      <c r="F36" s="22"/>
      <c r="G36" s="22">
        <f t="shared" si="6"/>
        <v>127</v>
      </c>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row>
    <row r="37" spans="1:63" s="2" customFormat="1" ht="15.75" thickBot="1" x14ac:dyDescent="0.3">
      <c r="A37" s="17"/>
      <c r="B37" s="18"/>
      <c r="C37" s="19"/>
      <c r="D37" s="20"/>
      <c r="E37" s="21"/>
      <c r="F37" s="22"/>
      <c r="G37" s="22" t="str">
        <f t="shared" si="6"/>
        <v/>
      </c>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row>
    <row r="38" spans="1:63" s="2" customFormat="1" ht="15.75" thickBot="1" x14ac:dyDescent="0.3">
      <c r="A38" s="17"/>
      <c r="B38" s="18"/>
      <c r="C38" s="19"/>
      <c r="D38" s="20"/>
      <c r="E38" s="21"/>
      <c r="F38" s="22"/>
      <c r="G38" s="22" t="str">
        <f t="shared" si="6"/>
        <v/>
      </c>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row>
    <row r="39" spans="1:63" s="2" customFormat="1" ht="15.75" thickBot="1" x14ac:dyDescent="0.3">
      <c r="A39" s="17"/>
      <c r="B39" s="18"/>
      <c r="C39" s="19"/>
      <c r="D39" s="20"/>
      <c r="E39" s="21"/>
      <c r="F39" s="22"/>
      <c r="G39" s="22" t="str">
        <f t="shared" si="6"/>
        <v/>
      </c>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row>
    <row r="40" spans="1:63" s="2" customFormat="1" ht="15.75" thickBot="1" x14ac:dyDescent="0.3">
      <c r="A40" s="73" t="s">
        <v>45</v>
      </c>
      <c r="B40" s="74"/>
      <c r="C40" s="75"/>
      <c r="D40" s="76"/>
      <c r="E40" s="77"/>
      <c r="F40" s="78"/>
      <c r="G40" s="78" t="str">
        <f t="shared" si="6"/>
        <v/>
      </c>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row>
    <row r="41" spans="1:63" x14ac:dyDescent="0.25">
      <c r="F41" s="5"/>
    </row>
    <row r="42" spans="1:63" x14ac:dyDescent="0.25">
      <c r="A42" s="15" t="s">
        <v>46</v>
      </c>
      <c r="B42" s="15"/>
      <c r="E42" s="94">
        <v>43113</v>
      </c>
    </row>
    <row r="43" spans="1:63" x14ac:dyDescent="0.25">
      <c r="A43" s="98" t="s">
        <v>47</v>
      </c>
      <c r="B43" s="16"/>
    </row>
    <row r="44" spans="1:63" x14ac:dyDescent="0.25">
      <c r="A44" s="97" t="s">
        <v>48</v>
      </c>
    </row>
  </sheetData>
  <mergeCells count="11">
    <mergeCell ref="AJ4:AP4"/>
    <mergeCell ref="AQ4:AW4"/>
    <mergeCell ref="AX4:BD4"/>
    <mergeCell ref="BE4:BK4"/>
    <mergeCell ref="D2:E2"/>
    <mergeCell ref="H4:N4"/>
    <mergeCell ref="O4:U4"/>
    <mergeCell ref="V4:AB4"/>
    <mergeCell ref="AC4:AI4"/>
    <mergeCell ref="D3:E3"/>
    <mergeCell ref="H1:Y3"/>
  </mergeCells>
  <conditionalFormatting sqref="C7:C40">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7:BK40">
    <cfRule type="expression" dxfId="2" priority="25">
      <formula>AND(task_start&lt;=H$5,ROUNDDOWN((task_end-task_start+1)*task_progress,0)+task_start-1&gt;=H$5)</formula>
    </cfRule>
    <cfRule type="expression" dxfId="1" priority="26" stopIfTrue="1">
      <formula>AND(task_end&gt;=H$5,task_start&lt;H$5+1)</formula>
    </cfRule>
  </conditionalFormatting>
  <conditionalFormatting sqref="H5:BK40">
    <cfRule type="expression" dxfId="0" priority="27">
      <formula>AND(today&gt;=H$5,today&lt;H$5+1)</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hyperlinks>
    <hyperlink ref="A43" r:id="rId1" xr:uid="{00000000-0004-0000-0000-000000000000}"/>
    <hyperlink ref="A42"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7C7AB-784F-EE4B-9268-6DE5E77A1B3A}">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40625" defaultRowHeight="12.75" x14ac:dyDescent="0.2"/>
  <cols>
    <col min="1" max="1" width="2.85546875" style="83" customWidth="1"/>
    <col min="2" max="2" width="87.140625" style="90" customWidth="1"/>
    <col min="3" max="16384" width="9.140625" style="83"/>
  </cols>
  <sheetData>
    <row r="1" spans="2:3" ht="46.5" customHeight="1" x14ac:dyDescent="0.2">
      <c r="B1" s="82"/>
    </row>
    <row r="2" spans="2:3" s="85" customFormat="1" ht="15.75" x14ac:dyDescent="0.25">
      <c r="B2" s="84" t="s">
        <v>46</v>
      </c>
      <c r="C2" s="84"/>
    </row>
    <row r="3" spans="2:3" s="87" customFormat="1" ht="13.5" customHeight="1" x14ac:dyDescent="0.25">
      <c r="B3" s="86" t="s">
        <v>47</v>
      </c>
      <c r="C3" s="86"/>
    </row>
    <row r="4" spans="2:3" x14ac:dyDescent="0.2">
      <c r="B4" s="96" t="s">
        <v>48</v>
      </c>
    </row>
    <row r="5" spans="2:3" x14ac:dyDescent="0.2">
      <c r="B5" s="82"/>
    </row>
    <row r="6" spans="2:3" s="88" customFormat="1" ht="26.25" x14ac:dyDescent="0.4">
      <c r="B6" s="91" t="s">
        <v>49</v>
      </c>
    </row>
    <row r="7" spans="2:3" ht="60" x14ac:dyDescent="0.2">
      <c r="B7" s="92" t="s">
        <v>50</v>
      </c>
    </row>
    <row r="8" spans="2:3" ht="15" x14ac:dyDescent="0.2">
      <c r="B8" s="89"/>
    </row>
    <row r="9" spans="2:3" s="88" customFormat="1" ht="26.25" x14ac:dyDescent="0.4">
      <c r="B9" s="91" t="s">
        <v>51</v>
      </c>
    </row>
    <row r="10" spans="2:3" ht="60" x14ac:dyDescent="0.2">
      <c r="B10" s="92" t="s">
        <v>52</v>
      </c>
    </row>
    <row r="11" spans="2:3" ht="14.25" x14ac:dyDescent="0.2">
      <c r="B11" s="93" t="s">
        <v>53</v>
      </c>
    </row>
    <row r="12" spans="2:3" ht="15" x14ac:dyDescent="0.2">
      <c r="B12" s="89"/>
    </row>
    <row r="13" spans="2:3" ht="14.25" x14ac:dyDescent="0.2">
      <c r="B13" s="99" t="str">
        <f>HYPERLINK("https://vertex42.link/HowToMakeAGanttChart","► Watch How This Gantt Chart Was Created")</f>
        <v>► Watch How This Gantt Chart Was Created</v>
      </c>
    </row>
    <row r="14" spans="2:3" ht="15" x14ac:dyDescent="0.2">
      <c r="B14" s="89"/>
    </row>
    <row r="15" spans="2:3" s="88" customFormat="1" ht="26.25" x14ac:dyDescent="0.4">
      <c r="B15" s="91" t="s">
        <v>54</v>
      </c>
    </row>
    <row r="16" spans="2:3" ht="30" x14ac:dyDescent="0.2">
      <c r="B16" s="92" t="s">
        <v>55</v>
      </c>
    </row>
    <row r="17" spans="2:2" ht="14.25" x14ac:dyDescent="0.2">
      <c r="B17" s="93" t="s">
        <v>56</v>
      </c>
    </row>
    <row r="18" spans="2:2" ht="15" x14ac:dyDescent="0.2">
      <c r="B18" s="89"/>
    </row>
    <row r="19" spans="2:2" s="88" customFormat="1" ht="26.25" x14ac:dyDescent="0.4">
      <c r="B19" s="91" t="s">
        <v>57</v>
      </c>
    </row>
    <row r="20" spans="2:2" ht="60" x14ac:dyDescent="0.2">
      <c r="B20" s="92" t="s">
        <v>58</v>
      </c>
    </row>
    <row r="21" spans="2:2" ht="15" x14ac:dyDescent="0.2">
      <c r="B21" s="89"/>
    </row>
    <row r="22" spans="2:2" ht="75" x14ac:dyDescent="0.2">
      <c r="B22" s="92" t="s">
        <v>59</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B9397FF37FD34FA8E077DEB8FF12FA" ma:contentTypeVersion="4" ma:contentTypeDescription="Create a new document." ma:contentTypeScope="" ma:versionID="2c5d7b5a68a2706554409d7a5b8f1e1a">
  <xsd:schema xmlns:xsd="http://www.w3.org/2001/XMLSchema" xmlns:xs="http://www.w3.org/2001/XMLSchema" xmlns:p="http://schemas.microsoft.com/office/2006/metadata/properties" xmlns:ns2="86f7ac48-50d1-4c10-9dd4-e23031689ecd" targetNamespace="http://schemas.microsoft.com/office/2006/metadata/properties" ma:root="true" ma:fieldsID="690cb9a2f2ddfba7dc1d536a8baed649" ns2:_="">
    <xsd:import namespace="86f7ac48-50d1-4c10-9dd4-e23031689ec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f7ac48-50d1-4c10-9dd4-e23031689e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8B9217-9174-4E60-BE96-23B929922A3A}">
  <ds:schemaRefs>
    <ds:schemaRef ds:uri="http://schemas.microsoft.com/office/2006/documentManagement/types"/>
    <ds:schemaRef ds:uri="http://purl.org/dc/elements/1.1/"/>
    <ds:schemaRef ds:uri="http://schemas.microsoft.com/office/infopath/2007/PartnerControls"/>
    <ds:schemaRef ds:uri="http://purl.org/dc/dcmitype/"/>
    <ds:schemaRef ds:uri="http://schemas.microsoft.com/office/2006/metadata/properties"/>
    <ds:schemaRef ds:uri="http://purl.org/dc/terms/"/>
    <ds:schemaRef ds:uri="http://schemas.openxmlformats.org/package/2006/metadata/core-properties"/>
    <ds:schemaRef ds:uri="86f7ac48-50d1-4c10-9dd4-e23031689ecd"/>
    <ds:schemaRef ds:uri="http://www.w3.org/XML/1998/namespace"/>
  </ds:schemaRefs>
</ds:datastoreItem>
</file>

<file path=customXml/itemProps2.xml><?xml version="1.0" encoding="utf-8"?>
<ds:datastoreItem xmlns:ds="http://schemas.openxmlformats.org/officeDocument/2006/customXml" ds:itemID="{A270D469-50C9-464A-A707-1BC1714213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f7ac48-50d1-4c10-9dd4-e23031689e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448900-4EF1-433A-870B-CC212618C6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ProjectSchedule</vt:lpstr>
      <vt:lpstr>Sheet1</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subject/>
  <dc:creator>Vertex42.com</dc:creator>
  <cp:keywords/>
  <dc:description>© 2018-2019 Vertex42 LLC. All Rights Reserved.</dc:description>
  <cp:lastModifiedBy>HAL</cp:lastModifiedBy>
  <cp:revision/>
  <dcterms:created xsi:type="dcterms:W3CDTF">2017-01-09T18:01:51Z</dcterms:created>
  <dcterms:modified xsi:type="dcterms:W3CDTF">2020-12-05T16:58:48Z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y fmtid="{D5CDD505-2E9C-101B-9397-08002B2CF9AE}" pid="5" name="ContentTypeId">
    <vt:lpwstr>0x0101001DB9397FF37FD34FA8E077DEB8FF12FA</vt:lpwstr>
  </property>
</Properties>
</file>